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8" windowHeight="9432"/>
  </bookViews>
  <sheets>
    <sheet name="НП 2020" sheetId="10" r:id="rId1"/>
  </sheets>
  <definedNames>
    <definedName name="_xlnm.Print_Area" localSheetId="0">'НП 2020'!$A$1:$BH$128</definedName>
  </definedNames>
  <calcPr calcId="114210"/>
</workbook>
</file>

<file path=xl/calcChain.xml><?xml version="1.0" encoding="utf-8"?>
<calcChain xmlns="http://schemas.openxmlformats.org/spreadsheetml/2006/main">
  <c r="AG114" i="10"/>
  <c r="AO114"/>
  <c r="AK114"/>
  <c r="AI114"/>
  <c r="AM114"/>
  <c r="AK115"/>
  <c r="AM115"/>
  <c r="AO115"/>
  <c r="AI115"/>
  <c r="AO54"/>
  <c r="AE54"/>
  <c r="AG51"/>
  <c r="AE84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5"/>
  <c r="AE86"/>
  <c r="AE87"/>
  <c r="AE88"/>
  <c r="AC88"/>
  <c r="AG84"/>
  <c r="AC97"/>
  <c r="AC113"/>
  <c r="AC114"/>
  <c r="AE114"/>
  <c r="AE99"/>
  <c r="AE100"/>
  <c r="AE101"/>
  <c r="AE102"/>
  <c r="AE103"/>
  <c r="AE104"/>
  <c r="AE105"/>
  <c r="AE106"/>
  <c r="AE107"/>
  <c r="AE108"/>
  <c r="AE109"/>
  <c r="AE110"/>
  <c r="AE111"/>
  <c r="AE112"/>
  <c r="AE113"/>
  <c r="AG107"/>
  <c r="AO107"/>
  <c r="AG110"/>
  <c r="AO110"/>
  <c r="AG111"/>
  <c r="AO111"/>
  <c r="AG112"/>
  <c r="AO112"/>
  <c r="AG106"/>
  <c r="AO106"/>
  <c r="AG108"/>
  <c r="AO108"/>
  <c r="AG109"/>
  <c r="AO109"/>
  <c r="AG101"/>
  <c r="AO101"/>
  <c r="AG102"/>
  <c r="AO102"/>
  <c r="AG103"/>
  <c r="AO103"/>
  <c r="AG104"/>
  <c r="AO104"/>
  <c r="AG105"/>
  <c r="AO105"/>
  <c r="AO84"/>
  <c r="AE49"/>
  <c r="AG49"/>
  <c r="AO49"/>
  <c r="AE43"/>
  <c r="AG43"/>
  <c r="AO43"/>
  <c r="AE45"/>
  <c r="AG45"/>
  <c r="AO45"/>
  <c r="AE46"/>
  <c r="AG46"/>
  <c r="AO46"/>
  <c r="AE47"/>
  <c r="AG47"/>
  <c r="AO47"/>
  <c r="AE48"/>
  <c r="AG48"/>
  <c r="AO48"/>
  <c r="AE50"/>
  <c r="AG50"/>
  <c r="AO50"/>
  <c r="AE51"/>
  <c r="AO51"/>
  <c r="AG44"/>
  <c r="AQ44"/>
  <c r="AG55"/>
  <c r="AG56"/>
  <c r="AG57"/>
  <c r="AG58"/>
  <c r="AG59"/>
  <c r="AG60"/>
  <c r="AG52"/>
  <c r="AG53"/>
  <c r="AG54"/>
  <c r="AW106"/>
  <c r="BC104"/>
  <c r="BC105"/>
  <c r="BC103"/>
  <c r="BC101"/>
  <c r="AG100"/>
  <c r="BE100"/>
  <c r="AG99"/>
  <c r="AY99"/>
  <c r="AG82"/>
  <c r="BC82"/>
  <c r="AY78"/>
  <c r="AW76"/>
  <c r="BC58"/>
  <c r="AW57"/>
  <c r="BE56"/>
  <c r="BE109"/>
  <c r="BE113"/>
  <c r="BC107"/>
  <c r="BC113"/>
  <c r="BA108"/>
  <c r="BA111"/>
  <c r="BA113"/>
  <c r="AY102"/>
  <c r="AY112"/>
  <c r="AY113"/>
  <c r="AW113"/>
  <c r="AU110"/>
  <c r="AU113"/>
  <c r="AS113"/>
  <c r="AQ113"/>
  <c r="AI113"/>
  <c r="AG113"/>
  <c r="BE88"/>
  <c r="BC88"/>
  <c r="AG74"/>
  <c r="BA74"/>
  <c r="AG80"/>
  <c r="BA80"/>
  <c r="BA88"/>
  <c r="AG72"/>
  <c r="AY72"/>
  <c r="AG73"/>
  <c r="AY73"/>
  <c r="AY88"/>
  <c r="AG71"/>
  <c r="AW71"/>
  <c r="AW88"/>
  <c r="AG69"/>
  <c r="AU69"/>
  <c r="AG70"/>
  <c r="AU70"/>
  <c r="AU75"/>
  <c r="AU88"/>
  <c r="AG66"/>
  <c r="AS66"/>
  <c r="AG67"/>
  <c r="AS67"/>
  <c r="AS68"/>
  <c r="AS88"/>
  <c r="AO85"/>
  <c r="AG63"/>
  <c r="AO63"/>
  <c r="AG64"/>
  <c r="AO64"/>
  <c r="AG65"/>
  <c r="AO65"/>
  <c r="AO66"/>
  <c r="AO67"/>
  <c r="AG68"/>
  <c r="AO68"/>
  <c r="AO69"/>
  <c r="AO70"/>
  <c r="AO71"/>
  <c r="AO72"/>
  <c r="AO73"/>
  <c r="AO74"/>
  <c r="AG75"/>
  <c r="AO75"/>
  <c r="AG76"/>
  <c r="AO76"/>
  <c r="AO77"/>
  <c r="AG78"/>
  <c r="AO78"/>
  <c r="AO79"/>
  <c r="AO80"/>
  <c r="AO81"/>
  <c r="AO82"/>
  <c r="AO83"/>
  <c r="AO86"/>
  <c r="AO87"/>
  <c r="AO88"/>
  <c r="AK88"/>
  <c r="AI88"/>
  <c r="AG61"/>
  <c r="AG88"/>
  <c r="AG89"/>
  <c r="AE44"/>
  <c r="AE52"/>
  <c r="AE53"/>
  <c r="AE55"/>
  <c r="AE56"/>
  <c r="AE57"/>
  <c r="AE58"/>
  <c r="AE59"/>
  <c r="AE60"/>
  <c r="AE61"/>
  <c r="AE89"/>
  <c r="AC61"/>
  <c r="AC89"/>
  <c r="AA89"/>
  <c r="Y89"/>
  <c r="W89"/>
  <c r="U89"/>
  <c r="BE47"/>
  <c r="BE61"/>
  <c r="BC61"/>
  <c r="BA55"/>
  <c r="BA61"/>
  <c r="AY59"/>
  <c r="AY61"/>
  <c r="AW54"/>
  <c r="AW61"/>
  <c r="AU50"/>
  <c r="AU60"/>
  <c r="AU61"/>
  <c r="AS52"/>
  <c r="AS53"/>
  <c r="AS49"/>
  <c r="AS51"/>
  <c r="AS61"/>
  <c r="AQ48"/>
  <c r="AQ49"/>
  <c r="AQ51"/>
  <c r="AQ61"/>
  <c r="AO52"/>
  <c r="AO53"/>
  <c r="AO55"/>
  <c r="AO56"/>
  <c r="AO57"/>
  <c r="AO58"/>
  <c r="AO59"/>
  <c r="AO60"/>
  <c r="AO44"/>
  <c r="AO61"/>
  <c r="AK61"/>
  <c r="AI61"/>
  <c r="AO100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R27"/>
  <c r="R28"/>
  <c r="R29"/>
  <c r="E30"/>
  <c r="R30"/>
  <c r="AQ63"/>
  <c r="AQ64"/>
  <c r="AQ65"/>
  <c r="AQ88"/>
  <c r="AI89"/>
  <c r="AK89"/>
  <c r="AO89"/>
  <c r="AQ89"/>
  <c r="AS89"/>
  <c r="AU89"/>
  <c r="AW89"/>
  <c r="AY89"/>
  <c r="BA89"/>
  <c r="BC89"/>
  <c r="BE89"/>
  <c r="AE92"/>
  <c r="AG92"/>
  <c r="AO92"/>
  <c r="AW92"/>
  <c r="AE93"/>
  <c r="AG93"/>
  <c r="AO93"/>
  <c r="AU93"/>
  <c r="AE94"/>
  <c r="AG94"/>
  <c r="AO94"/>
  <c r="AW94"/>
  <c r="AE95"/>
  <c r="AG95"/>
  <c r="AO95"/>
  <c r="AE96"/>
  <c r="AG96"/>
  <c r="AO96"/>
  <c r="AE97"/>
  <c r="AG97"/>
  <c r="AI97"/>
  <c r="AK97"/>
  <c r="AO97"/>
  <c r="AU97"/>
  <c r="AW97"/>
  <c r="AY97"/>
  <c r="BA97"/>
  <c r="BC97"/>
  <c r="BE97"/>
  <c r="AO99"/>
  <c r="AK113"/>
  <c r="AM113"/>
  <c r="AO113"/>
  <c r="U114"/>
  <c r="W114"/>
  <c r="Y114"/>
  <c r="AA114"/>
  <c r="AQ114"/>
  <c r="AS114"/>
  <c r="AU114"/>
  <c r="AW114"/>
  <c r="AY114"/>
  <c r="BA114"/>
  <c r="BC114"/>
  <c r="BE114"/>
  <c r="U115"/>
  <c r="W115"/>
  <c r="Y115"/>
  <c r="AA115"/>
  <c r="AC115"/>
  <c r="AE115"/>
  <c r="AG115"/>
  <c r="AQ115"/>
  <c r="AS115"/>
  <c r="AU115"/>
  <c r="AW115"/>
  <c r="AY115"/>
  <c r="BA115"/>
  <c r="BC115"/>
  <c r="BE115"/>
</calcChain>
</file>

<file path=xl/sharedStrings.xml><?xml version="1.0" encoding="utf-8"?>
<sst xmlns="http://schemas.openxmlformats.org/spreadsheetml/2006/main" count="330" uniqueCount="253">
  <si>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</si>
  <si>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</si>
  <si>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</si>
  <si>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</si>
  <si>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</si>
  <si>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</si>
  <si>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</si>
  <si>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</si>
  <si>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</si>
  <si>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</si>
  <si>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</si>
  <si>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</si>
  <si>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</si>
  <si>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</si>
  <si>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</si>
  <si>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</si>
  <si>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</si>
  <si>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</si>
  <si>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</si>
  <si>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</si>
  <si>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</si>
  <si>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</si>
  <si>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</si>
  <si>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</si>
  <si>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</si>
  <si>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</si>
  <si>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</si>
  <si>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</si>
  <si>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</si>
  <si>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</si>
  <si>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</si>
  <si>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</si>
  <si>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</si>
  <si>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</si>
  <si>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</si>
  <si>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</si>
  <si>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</si>
  <si>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</si>
  <si>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</si>
  <si>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</si>
  <si>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</si>
  <si>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</si>
  <si>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</si>
  <si>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</si>
  <si>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</si>
  <si>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</si>
  <si>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</si>
  <si>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</si>
  <si>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</si>
  <si>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</si>
  <si>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</si>
  <si>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</si>
  <si>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</si>
  <si>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</si>
  <si>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</si>
  <si>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</si>
  <si>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</si>
  <si>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</si>
  <si>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</si>
  <si>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</si>
  <si>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</si>
  <si>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</si>
  <si>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</si>
  <si>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</si>
  <si>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</si>
  <si>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</si>
  <si>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</si>
  <si>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</si>
  <si>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</si>
  <si>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</si>
  <si>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</si>
  <si>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</si>
  <si>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</si>
  <si>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</si>
  <si>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</si>
  <si>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</si>
  <si>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</si>
  <si>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</si>
  <si>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</si>
  <si>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</si>
  <si>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2, 4</t>
  </si>
  <si>
    <t>ЗВ 1</t>
  </si>
  <si>
    <t>ЗВ 2</t>
  </si>
  <si>
    <t>ЗВ 3</t>
  </si>
  <si>
    <t>ЗВ 4</t>
  </si>
  <si>
    <t>Переддипломна практика</t>
  </si>
  <si>
    <t>ПВ 1</t>
  </si>
  <si>
    <t>ПВ 2</t>
  </si>
  <si>
    <t xml:space="preserve">Загальна кількість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</si>
  <si>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</si>
  <si>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</si>
  <si>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</si>
  <si>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</si>
  <si>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>/</t>
  </si>
  <si>
    <t xml:space="preserve">Завідувач кафедри  </t>
  </si>
  <si>
    <t xml:space="preserve">Декан факультету </t>
  </si>
  <si>
    <t>Освітня компонента 1 ЗУ-Каталогу</t>
  </si>
  <si>
    <t>Освітня компонента 2 ЗУ-Каталогу</t>
  </si>
  <si>
    <t>Освітня компонента 3 ЗУ-Каталогу</t>
  </si>
  <si>
    <t>Освітня компонента 4 ЗУ-Каталогу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</si>
  <si>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</si>
  <si>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</si>
  <si>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</si>
  <si>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</si>
  <si>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</si>
  <si>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</si>
  <si>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/                                     /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</si>
  <si>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</si>
  <si>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</si>
  <si>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</si>
  <si>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</si>
  <si>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</si>
  <si>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</si>
  <si>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</si>
  <si>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</si>
  <si>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</si>
  <si>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</si>
  <si>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05 "Соціальні та поведінкові науки"</t>
  </si>
  <si>
    <t>051 "Економіка"</t>
  </si>
  <si>
    <t>Підготовка дипломної роботи</t>
  </si>
  <si>
    <t xml:space="preserve">ЗО 1 </t>
  </si>
  <si>
    <t>Українська мова за професійним спрямуванням</t>
  </si>
  <si>
    <t>ЗО 2</t>
  </si>
  <si>
    <t>Історія української культури</t>
  </si>
  <si>
    <t xml:space="preserve">ЗО 3 </t>
  </si>
  <si>
    <t>Фізичне виховання</t>
  </si>
  <si>
    <t xml:space="preserve">ЗО 4 </t>
  </si>
  <si>
    <t>Іноземна мова</t>
  </si>
  <si>
    <t xml:space="preserve">ЗО 5 </t>
  </si>
  <si>
    <t>БЖД та цивільний захист</t>
  </si>
  <si>
    <t>ЗО 6</t>
  </si>
  <si>
    <t>Історія економіки та економічної думки</t>
  </si>
  <si>
    <t xml:space="preserve">ЗО 7 </t>
  </si>
  <si>
    <t>Математика для економістів</t>
  </si>
  <si>
    <t>ЗО 8</t>
  </si>
  <si>
    <t>Інформатика</t>
  </si>
  <si>
    <t>ЗО 9</t>
  </si>
  <si>
    <t>Менеджмент</t>
  </si>
  <si>
    <t>Маркетинг</t>
  </si>
  <si>
    <t>Статистика</t>
  </si>
  <si>
    <t>ЗО 10</t>
  </si>
  <si>
    <t>ЗО 11</t>
  </si>
  <si>
    <t>ЗО 12</t>
  </si>
  <si>
    <t>ЗО 13</t>
  </si>
  <si>
    <t>ЗО 14</t>
  </si>
  <si>
    <t>ЗО 15</t>
  </si>
  <si>
    <t>ЗО 16</t>
  </si>
  <si>
    <t>ЗО 17</t>
  </si>
  <si>
    <t>ЗО 18</t>
  </si>
  <si>
    <t>ПО 1</t>
  </si>
  <si>
    <t>Економічна теорія</t>
  </si>
  <si>
    <t>ПО 2</t>
  </si>
  <si>
    <t>Регіональна економіка</t>
  </si>
  <si>
    <t>ПО 3</t>
  </si>
  <si>
    <t>Гроші і кредит</t>
  </si>
  <si>
    <t>ПО 4</t>
  </si>
  <si>
    <t>Макроекономіка</t>
  </si>
  <si>
    <t>ПО 5</t>
  </si>
  <si>
    <t>Мікроекономіка</t>
  </si>
  <si>
    <t xml:space="preserve">ПО 6 </t>
  </si>
  <si>
    <t>ПО 7</t>
  </si>
  <si>
    <t>Фінанси</t>
  </si>
  <si>
    <t>ПО 8</t>
  </si>
  <si>
    <t>Економіка підприємства</t>
  </si>
  <si>
    <t>ПО 9</t>
  </si>
  <si>
    <t>Бухгалтерський облік</t>
  </si>
  <si>
    <t>ПО 10</t>
  </si>
  <si>
    <t>Економіка праці і соціально-трудові відносини</t>
  </si>
  <si>
    <t>ПО 11</t>
  </si>
  <si>
    <t>Міжнародна економіка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</si>
  <si>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</si>
  <si>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</si>
  <si>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</si>
  <si>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</si>
  <si>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</si>
  <si>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</si>
  <si>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</si>
  <si>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</si>
  <si>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</si>
  <si>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</si>
  <si>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</si>
  <si>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</si>
  <si>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</si>
  <si>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Іноземна мова професійного спрямування</t>
  </si>
  <si>
    <t>ПВ 3</t>
  </si>
  <si>
    <t>ПВ 4</t>
  </si>
  <si>
    <t>ПВ 5</t>
  </si>
  <si>
    <t>ПВ 6</t>
  </si>
  <si>
    <t>ПВ 7</t>
  </si>
  <si>
    <t>ПВ 8</t>
  </si>
  <si>
    <t>ПВ 9</t>
  </si>
  <si>
    <t>ПВ 10</t>
  </si>
  <si>
    <t>ПВ 11</t>
  </si>
  <si>
    <t>ПВ 12</t>
  </si>
  <si>
    <t>Підгот.дипл.роб.</t>
  </si>
  <si>
    <t>Економетрика</t>
  </si>
  <si>
    <t>ПО 25</t>
  </si>
  <si>
    <t>Оптимізаційні методи та моделі в економіці</t>
  </si>
  <si>
    <t>ЗАТВЕРДЖЕНО</t>
  </si>
  <si>
    <t>"___"_____________  2020 р.</t>
  </si>
  <si>
    <t>протокол № ________</t>
  </si>
  <si>
    <t>Голова  Вченої ради</t>
  </si>
  <si>
    <t>Михайло ІЛЬЧЕНКО</t>
  </si>
  <si>
    <t>бакалавра</t>
  </si>
  <si>
    <t>ФММ</t>
  </si>
  <si>
    <t>бакалавр з економіки</t>
  </si>
  <si>
    <t>Військова підготовка</t>
  </si>
  <si>
    <t>У   5 - 8 семестрах за окремим планом військової підготовки</t>
  </si>
  <si>
    <t>2.2. Цикл професійної підготовки (Вибіркові освітні компоненти з кафедрального  Каталогу)</t>
  </si>
  <si>
    <t>ЗВ 5</t>
  </si>
  <si>
    <t>Кількість екзаменів</t>
  </si>
  <si>
    <t>Олег ГАВРИШ</t>
  </si>
  <si>
    <t>прийом 2020 року</t>
  </si>
  <si>
    <t>Теорія ймовірності і математична статистика</t>
  </si>
  <si>
    <t>Сергій ВОЙТКО</t>
  </si>
  <si>
    <t xml:space="preserve">Міжнародна економіка </t>
  </si>
  <si>
    <t xml:space="preserve">    Міжнародної економіки</t>
  </si>
  <si>
    <t>Інвестування</t>
  </si>
  <si>
    <t>Конкуренція та конкурентоспроможність міжнародного бізнесу</t>
  </si>
  <si>
    <t>Економіка зарубіжних країн</t>
  </si>
  <si>
    <t>Європейська інтеграція</t>
  </si>
  <si>
    <t>Транснаціональні корпорації</t>
  </si>
  <si>
    <t>Міжнародне страхування</t>
  </si>
  <si>
    <t xml:space="preserve">Курсова робота з транснаціональних корпорацій </t>
  </si>
  <si>
    <t>Курсова робота з економіки зарубіжних країн</t>
  </si>
  <si>
    <t>Курсова робота з європейської інтеграції</t>
  </si>
  <si>
    <t>Курсова робота з iнвестування</t>
  </si>
  <si>
    <t>Економічний аналіз міжнародного бізнесу</t>
  </si>
  <si>
    <t>ПВ 13</t>
  </si>
  <si>
    <t>Міжнародна економічна діяльність України</t>
  </si>
  <si>
    <t>Міжнародні розрахунки та валютні операції</t>
  </si>
  <si>
    <t xml:space="preserve"> Фінанси підприємств</t>
  </si>
  <si>
    <t>ПВ 14</t>
  </si>
  <si>
    <t xml:space="preserve"> Вченою радою</t>
  </si>
  <si>
    <t xml:space="preserve">Освітні компоненти
(навчальні дисципліни, курсові проекти (роботи), практики, кваліфікаційна робота)
</t>
  </si>
  <si>
    <t>Інтеграційні процеси: Вступ до спеціальності</t>
  </si>
  <si>
    <t>Міжнародна фінансова система</t>
  </si>
  <si>
    <t>Курсова робота з міжнародної фінансової системи: Міжнародні фінанси</t>
  </si>
  <si>
    <t xml:space="preserve">Лабораторні </t>
  </si>
  <si>
    <t xml:space="preserve">Освітня компонента 14 Ф-Каталогу </t>
  </si>
  <si>
    <t xml:space="preserve">Освітня компонента 13 Ф-Каталогу </t>
  </si>
  <si>
    <t>Освітня компонента 12 Ф-Каталогу</t>
  </si>
  <si>
    <t xml:space="preserve">Освітня компонента 11 Ф-Каталогу </t>
  </si>
  <si>
    <t xml:space="preserve">Освітня компонента 10 Ф-Каталогу </t>
  </si>
  <si>
    <t>Освітня компонента 1 Ф-Каталогу</t>
  </si>
  <si>
    <t xml:space="preserve">Освітня компонента 2 Ф-Каталогу </t>
  </si>
  <si>
    <t xml:space="preserve">Освітня компонента 3 Ф-Каталогу </t>
  </si>
  <si>
    <t>Освітня компонента 4 Ф-Каталогу</t>
  </si>
  <si>
    <t xml:space="preserve">Освітня компонента 5 Ф-Каталогу </t>
  </si>
  <si>
    <t xml:space="preserve">Освітня компонента 6 Ф-Каталогу </t>
  </si>
  <si>
    <t xml:space="preserve">Освітня компонента 7 Ф-Каталогу </t>
  </si>
  <si>
    <t xml:space="preserve">Освітня компонента 8 Ф-Каталогу </t>
  </si>
  <si>
    <t xml:space="preserve">Освітня компонента 9 Ф-Каталогу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</si>
</sst>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17"/>
      <name val="Arial"/>
      <family val="2"/>
    </font>
    <font>
      <b/>
      <sz val="13"/>
      <name val="Arial"/>
      <family val="2"/>
      <charset val="204"/>
    </font>
    <font>
      <b/>
      <sz val="8"/>
      <name val="Arial"/>
      <family val="2"/>
      <charset val="204"/>
    </font>
    <font>
      <b/>
      <sz val="15"/>
      <name val="Arial"/>
      <family val="2"/>
    </font>
    <font>
      <b/>
      <u/>
      <sz val="16"/>
      <name val="Arial"/>
      <family val="2"/>
      <charset val="204"/>
    </font>
    <font>
      <b/>
      <sz val="16"/>
      <color indexed="8"/>
      <name val="Arial Cyr"/>
      <charset val="1"/>
    </font>
    <font>
      <b/>
      <i/>
      <sz val="18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8"/>
      <color indexed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6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49" fontId="30" fillId="0" borderId="2" xfId="0" applyNumberFormat="1" applyFont="1" applyFill="1" applyBorder="1" applyAlignment="1" applyProtection="1">
      <alignment horizontal="centerContinuous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1" xfId="0" applyNumberFormat="1" applyFont="1" applyFill="1" applyBorder="1" applyAlignment="1" applyProtection="1"/>
    <xf numFmtId="0" fontId="24" fillId="0" borderId="1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11" xfId="0" applyFont="1" applyFill="1" applyBorder="1" applyAlignment="1" applyProtection="1">
      <alignment horizontal="center" wrapText="1"/>
    </xf>
    <xf numFmtId="0" fontId="35" fillId="0" borderId="12" xfId="0" applyFont="1" applyFill="1" applyBorder="1" applyAlignment="1" applyProtection="1">
      <alignment horizontal="center" wrapText="1"/>
    </xf>
    <xf numFmtId="0" fontId="35" fillId="0" borderId="12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/>
    </xf>
    <xf numFmtId="0" fontId="35" fillId="0" borderId="12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5" xfId="0" applyFont="1" applyFill="1" applyBorder="1" applyAlignment="1" applyProtection="1">
      <alignment horizontal="center" wrapText="1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6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NumberFormat="1" applyFont="1" applyFill="1" applyBorder="1" applyAlignment="1" applyProtection="1">
      <alignment horizontal="center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Alignment="1" applyProtection="1">
      <alignment horizontal="center" wrapText="1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0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1" xfId="0" applyFont="1" applyFill="1" applyBorder="1" applyProtection="1"/>
    <xf numFmtId="0" fontId="35" fillId="0" borderId="19" xfId="0" applyFont="1" applyFill="1" applyBorder="1" applyProtection="1"/>
    <xf numFmtId="0" fontId="35" fillId="0" borderId="20" xfId="0" applyFont="1" applyFill="1" applyBorder="1" applyProtection="1"/>
    <xf numFmtId="0" fontId="35" fillId="0" borderId="23" xfId="0" applyFont="1" applyFill="1" applyBorder="1" applyAlignment="1" applyProtection="1">
      <alignment horizontal="center" wrapText="1"/>
    </xf>
    <xf numFmtId="0" fontId="35" fillId="0" borderId="24" xfId="0" applyFont="1" applyFill="1" applyBorder="1" applyAlignment="1" applyProtection="1">
      <alignment horizontal="center" wrapText="1"/>
    </xf>
    <xf numFmtId="0" fontId="35" fillId="0" borderId="24" xfId="0" applyNumberFormat="1" applyFont="1" applyFill="1" applyBorder="1" applyAlignment="1" applyProtection="1">
      <alignment horizontal="center" wrapText="1"/>
    </xf>
    <xf numFmtId="0" fontId="35" fillId="0" borderId="25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7" xfId="0" applyNumberFormat="1" applyFont="1" applyFill="1" applyBorder="1" applyAlignment="1" applyProtection="1">
      <alignment horizontal="center"/>
    </xf>
    <xf numFmtId="0" fontId="35" fillId="0" borderId="28" xfId="0" applyNumberFormat="1" applyFont="1" applyFill="1" applyBorder="1" applyAlignment="1" applyProtection="1">
      <alignment horizontal="center"/>
    </xf>
    <xf numFmtId="0" fontId="35" fillId="0" borderId="29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2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20" xfId="0" applyNumberFormat="1" applyFont="1" applyFill="1" applyBorder="1" applyAlignment="1" applyProtection="1">
      <alignment horizontal="center"/>
    </xf>
    <xf numFmtId="0" fontId="36" fillId="0" borderId="30" xfId="0" applyNumberFormat="1" applyFont="1" applyFill="1" applyBorder="1" applyAlignment="1" applyProtection="1">
      <alignment horizontal="left"/>
    </xf>
    <xf numFmtId="0" fontId="36" fillId="0" borderId="31" xfId="0" applyNumberFormat="1" applyFont="1" applyFill="1" applyBorder="1" applyAlignment="1" applyProtection="1">
      <alignment horizontal="left"/>
    </xf>
    <xf numFmtId="0" fontId="36" fillId="0" borderId="2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32" xfId="0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31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wrapText="1"/>
    </xf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49" fontId="44" fillId="0" borderId="0" xfId="0" applyNumberFormat="1" applyFont="1" applyFill="1" applyBorder="1" applyAlignment="1" applyProtection="1">
      <alignment horizontal="right" vertical="justify"/>
    </xf>
    <xf numFmtId="0" fontId="42" fillId="0" borderId="0" xfId="0" applyFont="1" applyFill="1" applyBorder="1" applyAlignment="1" applyProtection="1">
      <alignment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1" applyNumberFormat="1" applyFont="1" applyFill="1" applyBorder="1" applyAlignment="1" applyProtection="1">
      <alignment vertical="center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vertical="top" wrapText="1"/>
    </xf>
    <xf numFmtId="0" fontId="26" fillId="0" borderId="0" xfId="0" applyFont="1" applyFill="1" applyBorder="1" applyAlignment="1" applyProtection="1">
      <alignment horizontal="right" vertical="top"/>
    </xf>
    <xf numFmtId="0" fontId="26" fillId="0" borderId="0" xfId="0" applyFont="1" applyFill="1" applyBorder="1" applyAlignment="1" applyProtection="1">
      <alignment horizontal="left" vertical="top"/>
    </xf>
    <xf numFmtId="0" fontId="65" fillId="0" borderId="0" xfId="0" applyFont="1" applyFill="1" applyBorder="1" applyAlignment="1" applyProtection="1">
      <alignment horizontal="center" vertical="center" textRotation="88"/>
    </xf>
    <xf numFmtId="0" fontId="66" fillId="0" borderId="0" xfId="0" applyFont="1" applyFill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vertical="center"/>
    </xf>
    <xf numFmtId="9" fontId="65" fillId="0" borderId="0" xfId="0" applyNumberFormat="1" applyFont="1" applyFill="1" applyBorder="1" applyAlignment="1" applyProtection="1">
      <alignment horizontal="center" vertical="center" textRotation="88"/>
    </xf>
    <xf numFmtId="12" fontId="18" fillId="0" borderId="0" xfId="1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65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/>
    <xf numFmtId="0" fontId="35" fillId="0" borderId="34" xfId="0" applyFont="1" applyFill="1" applyBorder="1" applyAlignment="1" applyProtection="1">
      <alignment horizontal="center" wrapText="1"/>
    </xf>
    <xf numFmtId="0" fontId="31" fillId="0" borderId="31" xfId="0" applyFont="1" applyFill="1" applyBorder="1" applyAlignment="1" applyProtection="1">
      <alignment horizontal="center" vertical="center" textRotation="90"/>
    </xf>
    <xf numFmtId="0" fontId="31" fillId="0" borderId="35" xfId="0" applyFont="1" applyFill="1" applyBorder="1" applyAlignment="1" applyProtection="1">
      <alignment horizontal="center" vertical="center" textRotation="90"/>
    </xf>
    <xf numFmtId="0" fontId="35" fillId="0" borderId="2" xfId="0" applyFont="1" applyFill="1" applyBorder="1" applyAlignment="1" applyProtection="1">
      <alignment horizontal="center" wrapText="1"/>
    </xf>
    <xf numFmtId="0" fontId="35" fillId="0" borderId="36" xfId="0" applyFont="1" applyFill="1" applyBorder="1" applyAlignment="1" applyProtection="1">
      <alignment horizontal="center" wrapText="1"/>
    </xf>
    <xf numFmtId="0" fontId="35" fillId="0" borderId="37" xfId="0" applyFont="1" applyFill="1" applyBorder="1" applyAlignment="1" applyProtection="1">
      <alignment horizontal="center" wrapText="1"/>
    </xf>
    <xf numFmtId="0" fontId="0" fillId="0" borderId="0" xfId="0" applyFill="1" applyBorder="1"/>
    <xf numFmtId="0" fontId="69" fillId="0" borderId="31" xfId="0" applyFont="1" applyFill="1" applyBorder="1" applyAlignment="1" applyProtection="1">
      <alignment horizontal="center" vertical="center" textRotation="90" wrapText="1"/>
    </xf>
    <xf numFmtId="0" fontId="35" fillId="0" borderId="38" xfId="0" applyFont="1" applyFill="1" applyBorder="1" applyAlignment="1" applyProtection="1">
      <alignment horizontal="center" wrapText="1"/>
    </xf>
    <xf numFmtId="0" fontId="35" fillId="0" borderId="39" xfId="0" applyFont="1" applyFill="1" applyBorder="1" applyAlignment="1" applyProtection="1">
      <alignment horizontal="center" wrapText="1"/>
    </xf>
    <xf numFmtId="49" fontId="20" fillId="0" borderId="40" xfId="0" applyNumberFormat="1" applyFont="1" applyFill="1" applyBorder="1" applyAlignment="1" applyProtection="1">
      <alignment horizontal="center" vertical="center" wrapText="1"/>
    </xf>
    <xf numFmtId="164" fontId="26" fillId="0" borderId="0" xfId="1" applyNumberFormat="1" applyFont="1" applyFill="1" applyBorder="1" applyAlignment="1" applyProtection="1">
      <alignment horizontal="right" vertical="top"/>
    </xf>
    <xf numFmtId="0" fontId="23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Protection="1"/>
    <xf numFmtId="0" fontId="24" fillId="0" borderId="41" xfId="0" applyFont="1" applyFill="1" applyBorder="1" applyAlignment="1" applyProtection="1">
      <alignment horizontal="center" vertical="center" wrapText="1"/>
    </xf>
    <xf numFmtId="0" fontId="35" fillId="0" borderId="42" xfId="0" applyNumberFormat="1" applyFont="1" applyFill="1" applyBorder="1" applyAlignment="1" applyProtection="1">
      <alignment horizontal="center"/>
    </xf>
    <xf numFmtId="0" fontId="35" fillId="0" borderId="43" xfId="0" applyNumberFormat="1" applyFont="1" applyFill="1" applyBorder="1" applyAlignment="1" applyProtection="1">
      <alignment horizontal="center"/>
    </xf>
    <xf numFmtId="0" fontId="40" fillId="0" borderId="32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13" fillId="0" borderId="44" xfId="0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Alignment="1" applyProtection="1"/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Protection="1"/>
    <xf numFmtId="0" fontId="17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43" fillId="0" borderId="0" xfId="0" applyFont="1" applyFill="1" applyBorder="1" applyProtection="1"/>
    <xf numFmtId="0" fontId="37" fillId="0" borderId="0" xfId="0" applyFont="1" applyFill="1" applyBorder="1" applyAlignment="1" applyProtection="1"/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21" fillId="0" borderId="0" xfId="0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0" fontId="39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12" fillId="0" borderId="0" xfId="0" applyFont="1" applyFill="1" applyBorder="1" applyProtection="1"/>
    <xf numFmtId="0" fontId="27" fillId="0" borderId="0" xfId="0" applyFont="1" applyFill="1" applyBorder="1" applyProtection="1"/>
    <xf numFmtId="0" fontId="26" fillId="0" borderId="0" xfId="0" applyFont="1" applyFill="1" applyBorder="1" applyProtection="1"/>
    <xf numFmtId="165" fontId="32" fillId="0" borderId="0" xfId="0" applyNumberFormat="1" applyFont="1" applyFill="1" applyBorder="1" applyProtection="1"/>
    <xf numFmtId="2" fontId="2" fillId="0" borderId="0" xfId="0" applyNumberFormat="1" applyFont="1" applyFill="1" applyBorder="1" applyProtection="1"/>
    <xf numFmtId="0" fontId="6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0" fillId="0" borderId="33" xfId="0" applyFont="1" applyFill="1" applyBorder="1" applyAlignment="1" applyProtection="1">
      <alignment vertical="top" wrapText="1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49" fontId="63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right"/>
    </xf>
    <xf numFmtId="49" fontId="39" fillId="0" borderId="0" xfId="0" applyNumberFormat="1" applyFont="1" applyFill="1" applyBorder="1" applyAlignment="1" applyProtection="1">
      <alignment horizontal="left" vertical="justify" wrapText="1"/>
    </xf>
    <xf numFmtId="0" fontId="39" fillId="0" borderId="0" xfId="0" applyFont="1" applyFill="1" applyBorder="1" applyAlignment="1" applyProtection="1"/>
    <xf numFmtId="0" fontId="32" fillId="0" borderId="0" xfId="0" applyFont="1" applyFill="1" applyBorder="1"/>
    <xf numFmtId="49" fontId="2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6" fillId="0" borderId="0" xfId="0" applyFont="1" applyFill="1" applyAlignment="1">
      <alignment vertical="center"/>
    </xf>
    <xf numFmtId="49" fontId="19" fillId="0" borderId="2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3" fillId="0" borderId="2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Continuous" vertical="center"/>
    </xf>
    <xf numFmtId="0" fontId="8" fillId="0" borderId="0" xfId="0" applyNumberFormat="1" applyFont="1" applyFill="1" applyBorder="1" applyAlignment="1" applyProtection="1"/>
    <xf numFmtId="0" fontId="20" fillId="0" borderId="2" xfId="0" applyNumberFormat="1" applyFont="1" applyFill="1" applyBorder="1" applyAlignment="1" applyProtection="1">
      <alignment horizontal="centerContinuous" vertical="center"/>
    </xf>
    <xf numFmtId="0" fontId="20" fillId="0" borderId="2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0" fillId="0" borderId="0" xfId="0" applyFill="1" applyBorder="1" applyAlignment="1"/>
    <xf numFmtId="1" fontId="32" fillId="0" borderId="0" xfId="0" applyNumberFormat="1" applyFont="1" applyFill="1" applyBorder="1" applyProtection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/>
    <xf numFmtId="49" fontId="45" fillId="0" borderId="2" xfId="0" applyNumberFormat="1" applyFont="1" applyFill="1" applyBorder="1" applyAlignment="1" applyProtection="1">
      <alignment horizontal="left"/>
    </xf>
    <xf numFmtId="0" fontId="46" fillId="0" borderId="2" xfId="0" applyFont="1" applyFill="1" applyBorder="1" applyAlignment="1" applyProtection="1"/>
    <xf numFmtId="0" fontId="47" fillId="0" borderId="2" xfId="0" applyFont="1" applyFill="1" applyBorder="1" applyAlignment="1" applyProtection="1"/>
    <xf numFmtId="0" fontId="47" fillId="0" borderId="0" xfId="0" applyFont="1" applyFill="1" applyBorder="1" applyAlignment="1" applyProtection="1"/>
    <xf numFmtId="0" fontId="47" fillId="0" borderId="2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49" fontId="44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 applyProtection="1"/>
    <xf numFmtId="49" fontId="52" fillId="0" borderId="0" xfId="0" applyNumberFormat="1" applyFont="1" applyFill="1" applyBorder="1" applyAlignment="1" applyProtection="1">
      <alignment horizontal="left" vertical="justify"/>
    </xf>
    <xf numFmtId="0" fontId="50" fillId="0" borderId="0" xfId="0" applyFont="1" applyFill="1" applyBorder="1" applyAlignment="1" applyProtection="1">
      <alignment horizontal="center"/>
    </xf>
    <xf numFmtId="0" fontId="53" fillId="0" borderId="0" xfId="0" applyFont="1" applyFill="1" applyBorder="1" applyProtection="1"/>
    <xf numFmtId="0" fontId="51" fillId="0" borderId="0" xfId="0" applyNumberFormat="1" applyFont="1" applyFill="1" applyBorder="1" applyAlignment="1" applyProtection="1">
      <alignment horizontal="left" vertical="justify"/>
    </xf>
    <xf numFmtId="49" fontId="54" fillId="0" borderId="0" xfId="0" applyNumberFormat="1" applyFont="1" applyFill="1" applyBorder="1" applyAlignment="1" applyProtection="1">
      <alignment horizontal="left" vertical="justify"/>
    </xf>
    <xf numFmtId="0" fontId="55" fillId="0" borderId="0" xfId="0" applyNumberFormat="1" applyFont="1" applyFill="1" applyBorder="1" applyAlignment="1" applyProtection="1">
      <alignment horizontal="left"/>
    </xf>
    <xf numFmtId="49" fontId="45" fillId="0" borderId="2" xfId="0" applyNumberFormat="1" applyFont="1" applyFill="1" applyBorder="1" applyAlignment="1" applyProtection="1"/>
    <xf numFmtId="49" fontId="45" fillId="0" borderId="0" xfId="0" applyNumberFormat="1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/>
    </xf>
    <xf numFmtId="0" fontId="47" fillId="0" borderId="2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right"/>
    </xf>
    <xf numFmtId="0" fontId="56" fillId="0" borderId="0" xfId="0" applyFont="1" applyFill="1" applyBorder="1" applyAlignment="1" applyProtection="1"/>
    <xf numFmtId="0" fontId="0" fillId="0" borderId="0" xfId="0" applyFill="1" applyAlignment="1" applyProtection="1"/>
    <xf numFmtId="49" fontId="50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49" fontId="57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/>
    <xf numFmtId="11" fontId="58" fillId="0" borderId="0" xfId="0" applyNumberFormat="1" applyFont="1" applyFill="1" applyBorder="1" applyAlignment="1" applyProtection="1">
      <alignment horizontal="left" vertical="justify" wrapText="1"/>
    </xf>
    <xf numFmtId="11" fontId="34" fillId="0" borderId="0" xfId="0" applyNumberFormat="1" applyFont="1" applyFill="1" applyBorder="1" applyAlignment="1" applyProtection="1">
      <alignment horizontal="left" vertical="justify" wrapText="1"/>
    </xf>
    <xf numFmtId="0" fontId="57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NumberFormat="1" applyFont="1" applyFill="1" applyBorder="1" applyAlignment="1" applyProtection="1">
      <alignment horizontal="left" vertical="justify"/>
    </xf>
    <xf numFmtId="49" fontId="57" fillId="0" borderId="0" xfId="0" applyNumberFormat="1" applyFont="1" applyFill="1" applyBorder="1" applyAlignment="1" applyProtection="1">
      <alignment horizontal="center" vertical="justify"/>
    </xf>
    <xf numFmtId="0" fontId="49" fillId="0" borderId="0" xfId="0" applyFont="1" applyFill="1" applyBorder="1" applyAlignment="1" applyProtection="1">
      <alignment horizontal="center" vertical="justify"/>
    </xf>
    <xf numFmtId="49" fontId="57" fillId="0" borderId="0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49" fontId="48" fillId="0" borderId="0" xfId="0" applyNumberFormat="1" applyFont="1" applyFill="1" applyBorder="1" applyAlignment="1" applyProtection="1">
      <alignment horizontal="left" vertical="justify"/>
    </xf>
    <xf numFmtId="0" fontId="58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57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right"/>
    </xf>
    <xf numFmtId="0" fontId="58" fillId="0" borderId="0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>
      <alignment vertical="justify"/>
    </xf>
    <xf numFmtId="0" fontId="56" fillId="0" borderId="0" xfId="0" applyFont="1" applyFill="1" applyBorder="1" applyProtection="1"/>
    <xf numFmtId="0" fontId="34" fillId="0" borderId="0" xfId="0" applyFont="1" applyFill="1" applyBorder="1" applyAlignment="1" applyProtection="1">
      <alignment vertical="justify"/>
    </xf>
    <xf numFmtId="0" fontId="34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>
      <alignment vertical="justify"/>
    </xf>
    <xf numFmtId="0" fontId="60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49" fontId="57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/>
    <xf numFmtId="0" fontId="57" fillId="0" borderId="0" xfId="0" applyNumberFormat="1" applyFont="1" applyFill="1" applyBorder="1" applyAlignment="1" applyProtection="1">
      <alignment horizontal="center" vertical="justify"/>
    </xf>
    <xf numFmtId="49" fontId="34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0" borderId="20" xfId="0" applyNumberFormat="1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68" xfId="0" applyNumberFormat="1" applyFont="1" applyFill="1" applyBorder="1" applyAlignment="1" applyProtection="1">
      <alignment horizontal="center" vertical="center"/>
    </xf>
    <xf numFmtId="0" fontId="20" fillId="0" borderId="74" xfId="0" applyNumberFormat="1" applyFont="1" applyFill="1" applyBorder="1" applyAlignment="1" applyProtection="1">
      <alignment horizontal="center" vertical="center"/>
    </xf>
    <xf numFmtId="0" fontId="20" fillId="0" borderId="57" xfId="0" applyNumberFormat="1" applyFont="1" applyFill="1" applyBorder="1" applyAlignment="1" applyProtection="1">
      <alignment horizontal="center" vertical="center"/>
    </xf>
    <xf numFmtId="0" fontId="20" fillId="0" borderId="61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44" xfId="0" applyNumberFormat="1" applyFont="1" applyFill="1" applyBorder="1" applyAlignment="1" applyProtection="1">
      <alignment horizontal="center" vertical="center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20" fillId="0" borderId="38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20" fillId="0" borderId="69" xfId="0" applyNumberFormat="1" applyFont="1" applyFill="1" applyBorder="1" applyAlignment="1" applyProtection="1">
      <alignment horizontal="center" vertical="center"/>
    </xf>
    <xf numFmtId="0" fontId="20" fillId="0" borderId="62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</xf>
    <xf numFmtId="0" fontId="20" fillId="0" borderId="75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71" xfId="0" applyNumberFormat="1" applyFont="1" applyFill="1" applyBorder="1" applyAlignment="1" applyProtection="1">
      <alignment horizontal="center" vertical="center"/>
    </xf>
    <xf numFmtId="0" fontId="20" fillId="0" borderId="73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59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36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52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49" fontId="20" fillId="0" borderId="52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53" xfId="0" applyNumberFormat="1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left" vertical="center" wrapText="1"/>
    </xf>
    <xf numFmtId="0" fontId="20" fillId="0" borderId="36" xfId="0" applyFont="1" applyFill="1" applyBorder="1" applyAlignment="1" applyProtection="1">
      <alignment horizontal="left" vertical="center" wrapText="1"/>
    </xf>
    <xf numFmtId="0" fontId="20" fillId="0" borderId="47" xfId="0" applyFont="1" applyFill="1" applyBorder="1" applyAlignment="1" applyProtection="1">
      <alignment horizontal="left" vertical="center" wrapText="1"/>
    </xf>
    <xf numFmtId="0" fontId="20" fillId="0" borderId="65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49" xfId="0" applyFont="1" applyFill="1" applyBorder="1" applyAlignment="1" applyProtection="1">
      <alignment horizontal="left" vertical="center" wrapText="1"/>
    </xf>
    <xf numFmtId="0" fontId="20" fillId="0" borderId="34" xfId="0" applyFont="1" applyFill="1" applyBorder="1" applyAlignment="1" applyProtection="1">
      <alignment horizontal="left" vertical="center" wrapText="1"/>
    </xf>
    <xf numFmtId="0" fontId="20" fillId="0" borderId="46" xfId="0" applyFont="1" applyFill="1" applyBorder="1" applyAlignment="1" applyProtection="1">
      <alignment horizontal="left" vertical="center" wrapText="1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0" fillId="0" borderId="44" xfId="0" applyFont="1" applyFill="1" applyBorder="1" applyAlignment="1" applyProtection="1">
      <alignment horizontal="right"/>
    </xf>
    <xf numFmtId="0" fontId="20" fillId="0" borderId="39" xfId="0" applyFont="1" applyFill="1" applyBorder="1" applyAlignment="1" applyProtection="1">
      <alignment horizontal="right"/>
    </xf>
    <xf numFmtId="0" fontId="20" fillId="0" borderId="38" xfId="0" applyFont="1" applyFill="1" applyBorder="1" applyAlignment="1" applyProtection="1">
      <alignment horizontal="right"/>
    </xf>
    <xf numFmtId="0" fontId="20" fillId="0" borderId="67" xfId="0" applyNumberFormat="1" applyFont="1" applyFill="1" applyBorder="1" applyAlignment="1" applyProtection="1">
      <alignment horizontal="center" vertical="center"/>
    </xf>
    <xf numFmtId="0" fontId="20" fillId="0" borderId="7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73" xfId="0" applyFont="1" applyFill="1" applyBorder="1" applyAlignment="1" applyProtection="1">
      <alignment horizontal="left" vertical="center" wrapText="1"/>
    </xf>
    <xf numFmtId="0" fontId="20" fillId="0" borderId="51" xfId="0" applyNumberFormat="1" applyFont="1" applyFill="1" applyBorder="1" applyAlignment="1" applyProtection="1">
      <alignment horizontal="center" vertical="center"/>
    </xf>
    <xf numFmtId="165" fontId="20" fillId="0" borderId="44" xfId="0" applyNumberFormat="1" applyFont="1" applyFill="1" applyBorder="1" applyAlignment="1" applyProtection="1">
      <alignment horizontal="center" vertical="center"/>
    </xf>
    <xf numFmtId="165" fontId="20" fillId="0" borderId="38" xfId="0" applyNumberFormat="1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49" fontId="20" fillId="0" borderId="40" xfId="0" applyNumberFormat="1" applyFont="1" applyFill="1" applyBorder="1" applyAlignment="1" applyProtection="1">
      <alignment horizontal="center" vertical="center" wrapText="1"/>
    </xf>
    <xf numFmtId="49" fontId="20" fillId="0" borderId="36" xfId="0" applyNumberFormat="1" applyFont="1" applyFill="1" applyBorder="1" applyAlignment="1" applyProtection="1">
      <alignment horizontal="center" vertical="center" wrapText="1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right"/>
    </xf>
    <xf numFmtId="0" fontId="3" fillId="0" borderId="39" xfId="0" applyFont="1" applyFill="1" applyBorder="1" applyAlignment="1" applyProtection="1">
      <alignment horizontal="right"/>
    </xf>
    <xf numFmtId="0" fontId="3" fillId="0" borderId="38" xfId="0" applyFont="1" applyFill="1" applyBorder="1" applyAlignment="1" applyProtection="1">
      <alignment horizontal="right"/>
    </xf>
    <xf numFmtId="0" fontId="73" fillId="0" borderId="50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20" fillId="0" borderId="40" xfId="0" applyFont="1" applyFill="1" applyBorder="1" applyAlignment="1" applyProtection="1">
      <alignment horizontal="left"/>
    </xf>
    <xf numFmtId="0" fontId="20" fillId="0" borderId="36" xfId="0" applyFont="1" applyFill="1" applyBorder="1" applyAlignment="1" applyProtection="1">
      <alignment horizontal="left"/>
    </xf>
    <xf numFmtId="0" fontId="20" fillId="0" borderId="47" xfId="0" applyFont="1" applyFill="1" applyBorder="1" applyAlignment="1" applyProtection="1">
      <alignment horizontal="left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48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0" fillId="0" borderId="50" xfId="0" quotePrefix="1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47" xfId="0" applyNumberFormat="1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40" xfId="0" applyFont="1" applyFill="1" applyBorder="1" applyAlignment="1" applyProtection="1">
      <alignment horizontal="left" wrapText="1"/>
    </xf>
    <xf numFmtId="0" fontId="20" fillId="0" borderId="36" xfId="0" applyFont="1" applyFill="1" applyBorder="1" applyAlignment="1" applyProtection="1">
      <alignment horizontal="left" wrapText="1"/>
    </xf>
    <xf numFmtId="0" fontId="20" fillId="0" borderId="47" xfId="0" applyFont="1" applyFill="1" applyBorder="1" applyAlignment="1" applyProtection="1">
      <alignment horizontal="left" wrapText="1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35" fillId="0" borderId="44" xfId="0" applyFont="1" applyFill="1" applyBorder="1" applyAlignment="1" applyProtection="1">
      <alignment horizontal="center" vertical="center"/>
    </xf>
    <xf numFmtId="0" fontId="35" fillId="0" borderId="38" xfId="0" applyFont="1" applyFill="1" applyBorder="1" applyAlignment="1" applyProtection="1">
      <alignment horizontal="center" vertical="center"/>
    </xf>
    <xf numFmtId="49" fontId="20" fillId="0" borderId="49" xfId="0" applyNumberFormat="1" applyFont="1" applyFill="1" applyBorder="1" applyAlignment="1" applyProtection="1">
      <alignment horizontal="center" vertical="center" wrapText="1"/>
    </xf>
    <xf numFmtId="49" fontId="20" fillId="0" borderId="34" xfId="0" applyNumberFormat="1" applyFont="1" applyFill="1" applyBorder="1" applyAlignment="1" applyProtection="1">
      <alignment horizontal="center" vertical="center" wrapText="1"/>
    </xf>
    <xf numFmtId="49" fontId="20" fillId="0" borderId="46" xfId="0" applyNumberFormat="1" applyFont="1" applyFill="1" applyBorder="1" applyAlignment="1" applyProtection="1">
      <alignment horizontal="center" vertical="center" wrapText="1"/>
    </xf>
    <xf numFmtId="0" fontId="64" fillId="0" borderId="63" xfId="0" applyFont="1" applyFill="1" applyBorder="1" applyAlignment="1" applyProtection="1">
      <alignment horizontal="center" vertical="center"/>
    </xf>
    <xf numFmtId="0" fontId="64" fillId="0" borderId="31" xfId="0" applyFont="1" applyFill="1" applyBorder="1" applyAlignment="1" applyProtection="1">
      <alignment horizontal="center" vertical="center"/>
    </xf>
    <xf numFmtId="0" fontId="64" fillId="0" borderId="64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64" fillId="0" borderId="63" xfId="0" applyFont="1" applyFill="1" applyBorder="1" applyAlignment="1" applyProtection="1">
      <alignment horizontal="center" vertical="center" wrapText="1"/>
    </xf>
    <xf numFmtId="0" fontId="64" fillId="0" borderId="31" xfId="0" applyFont="1" applyFill="1" applyBorder="1" applyAlignment="1" applyProtection="1">
      <alignment horizontal="center" vertical="center" wrapText="1"/>
    </xf>
    <xf numFmtId="0" fontId="64" fillId="0" borderId="64" xfId="0" applyFont="1" applyFill="1" applyBorder="1" applyAlignment="1" applyProtection="1">
      <alignment horizontal="center" vertical="center" wrapText="1"/>
    </xf>
    <xf numFmtId="0" fontId="35" fillId="0" borderId="39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0" fillId="0" borderId="56" xfId="0" applyFont="1" applyFill="1" applyBorder="1" applyAlignment="1" applyProtection="1">
      <alignment horizontal="center" vertical="center"/>
    </xf>
    <xf numFmtId="165" fontId="20" fillId="0" borderId="51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0" fontId="69" fillId="0" borderId="44" xfId="0" applyFont="1" applyFill="1" applyBorder="1" applyAlignment="1" applyProtection="1">
      <alignment horizontal="center" vertical="center" wrapText="1"/>
    </xf>
    <xf numFmtId="0" fontId="69" fillId="0" borderId="38" xfId="0" applyFont="1" applyFill="1" applyBorder="1" applyAlignment="1" applyProtection="1">
      <alignment horizontal="center" vertical="center" wrapText="1"/>
    </xf>
    <xf numFmtId="49" fontId="69" fillId="0" borderId="44" xfId="0" applyNumberFormat="1" applyFont="1" applyFill="1" applyBorder="1" applyAlignment="1" applyProtection="1">
      <alignment horizontal="center" vertical="center" wrapText="1"/>
    </xf>
    <xf numFmtId="49" fontId="69" fillId="0" borderId="38" xfId="0" applyNumberFormat="1" applyFont="1" applyFill="1" applyBorder="1" applyAlignment="1" applyProtection="1">
      <alignment horizontal="center" vertical="center" wrapText="1"/>
    </xf>
    <xf numFmtId="0" fontId="69" fillId="0" borderId="44" xfId="0" applyFont="1" applyFill="1" applyBorder="1" applyAlignment="1" applyProtection="1">
      <alignment horizontal="center" vertical="center"/>
    </xf>
    <xf numFmtId="0" fontId="69" fillId="0" borderId="38" xfId="0" applyFont="1" applyFill="1" applyBorder="1" applyAlignment="1" applyProtection="1">
      <alignment horizontal="center" vertical="center"/>
    </xf>
    <xf numFmtId="0" fontId="31" fillId="0" borderId="44" xfId="0" applyFont="1" applyFill="1" applyBorder="1" applyAlignment="1" applyProtection="1">
      <alignment horizontal="center" vertical="center" wrapText="1"/>
    </xf>
    <xf numFmtId="0" fontId="31" fillId="0" borderId="39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 wrapText="1"/>
    </xf>
    <xf numFmtId="0" fontId="26" fillId="0" borderId="63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6" fillId="0" borderId="64" xfId="0" applyNumberFormat="1" applyFont="1" applyFill="1" applyBorder="1" applyAlignment="1" applyProtection="1">
      <alignment horizontal="center" vertical="center"/>
    </xf>
    <xf numFmtId="0" fontId="26" fillId="0" borderId="69" xfId="0" applyNumberFormat="1" applyFont="1" applyFill="1" applyBorder="1" applyAlignment="1" applyProtection="1">
      <alignment horizontal="center" vertical="center"/>
    </xf>
    <xf numFmtId="0" fontId="26" fillId="0" borderId="57" xfId="0" applyNumberFormat="1" applyFont="1" applyFill="1" applyBorder="1" applyAlignment="1" applyProtection="1">
      <alignment horizontal="center" vertical="center"/>
    </xf>
    <xf numFmtId="0" fontId="26" fillId="0" borderId="61" xfId="0" applyNumberFormat="1" applyFont="1" applyFill="1" applyBorder="1" applyAlignment="1" applyProtection="1">
      <alignment horizontal="center" vertical="center"/>
    </xf>
    <xf numFmtId="0" fontId="12" fillId="0" borderId="63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64" xfId="0" applyNumberFormat="1" applyFont="1" applyFill="1" applyBorder="1" applyAlignment="1" applyProtection="1">
      <alignment horizontal="center" vertical="center"/>
    </xf>
    <xf numFmtId="0" fontId="12" fillId="0" borderId="69" xfId="0" applyNumberFormat="1" applyFont="1" applyFill="1" applyBorder="1" applyAlignment="1" applyProtection="1">
      <alignment horizontal="center" vertical="center"/>
    </xf>
    <xf numFmtId="0" fontId="12" fillId="0" borderId="57" xfId="0" applyNumberFormat="1" applyFont="1" applyFill="1" applyBorder="1" applyAlignment="1" applyProtection="1">
      <alignment horizontal="center" vertical="center"/>
    </xf>
    <xf numFmtId="0" fontId="12" fillId="0" borderId="61" xfId="0" applyNumberFormat="1" applyFont="1" applyFill="1" applyBorder="1" applyAlignment="1" applyProtection="1">
      <alignment horizontal="center" vertical="center"/>
    </xf>
    <xf numFmtId="0" fontId="35" fillId="0" borderId="44" xfId="0" applyNumberFormat="1" applyFont="1" applyFill="1" applyBorder="1" applyAlignment="1" applyProtection="1">
      <alignment horizontal="center" vertical="center"/>
    </xf>
    <xf numFmtId="0" fontId="35" fillId="0" borderId="38" xfId="0" applyNumberFormat="1" applyFont="1" applyFill="1" applyBorder="1" applyAlignment="1" applyProtection="1">
      <alignment horizontal="center" vertical="center"/>
    </xf>
    <xf numFmtId="0" fontId="69" fillId="0" borderId="39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/>
    </xf>
    <xf numFmtId="0" fontId="21" fillId="0" borderId="70" xfId="0" applyFont="1" applyFill="1" applyBorder="1" applyAlignment="1" applyProtection="1">
      <alignment horizontal="center" vertical="center"/>
    </xf>
    <xf numFmtId="0" fontId="21" fillId="0" borderId="57" xfId="0" applyFont="1" applyFill="1" applyBorder="1" applyAlignment="1" applyProtection="1">
      <alignment horizontal="center"/>
    </xf>
    <xf numFmtId="0" fontId="70" fillId="0" borderId="32" xfId="0" applyFont="1" applyFill="1" applyBorder="1" applyAlignment="1" applyProtection="1">
      <alignment horizontal="center" vertical="center" textRotation="90" wrapText="1"/>
    </xf>
    <xf numFmtId="0" fontId="70" fillId="0" borderId="33" xfId="0" applyFont="1" applyFill="1" applyBorder="1" applyAlignment="1" applyProtection="1">
      <alignment horizontal="center" vertical="center" textRotation="90" wrapText="1"/>
    </xf>
    <xf numFmtId="0" fontId="70" fillId="0" borderId="69" xfId="0" applyFont="1" applyFill="1" applyBorder="1" applyAlignment="1" applyProtection="1">
      <alignment horizontal="center" vertical="center" textRotation="90" wrapText="1"/>
    </xf>
    <xf numFmtId="0" fontId="70" fillId="0" borderId="61" xfId="0" applyFont="1" applyFill="1" applyBorder="1" applyAlignment="1" applyProtection="1">
      <alignment horizontal="center" vertical="center" textRotation="90" wrapText="1"/>
    </xf>
    <xf numFmtId="0" fontId="40" fillId="0" borderId="49" xfId="0" applyFont="1" applyFill="1" applyBorder="1" applyAlignment="1" applyProtection="1">
      <alignment horizontal="center" vertical="center" wrapText="1"/>
    </xf>
    <xf numFmtId="0" fontId="40" fillId="0" borderId="34" xfId="0" applyFont="1" applyFill="1" applyBorder="1" applyAlignment="1" applyProtection="1">
      <alignment horizontal="center" vertical="center" wrapText="1"/>
    </xf>
    <xf numFmtId="0" fontId="40" fillId="0" borderId="46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0" fontId="21" fillId="0" borderId="33" xfId="0" applyFont="1" applyFill="1" applyBorder="1" applyAlignment="1" applyProtection="1">
      <alignment horizontal="center" vertical="center" textRotation="90" wrapText="1"/>
    </xf>
    <xf numFmtId="0" fontId="21" fillId="0" borderId="69" xfId="0" applyFont="1" applyFill="1" applyBorder="1" applyAlignment="1" applyProtection="1">
      <alignment horizontal="center" vertical="center" textRotation="90" wrapText="1"/>
    </xf>
    <xf numFmtId="0" fontId="21" fillId="0" borderId="61" xfId="0" applyFont="1" applyFill="1" applyBorder="1" applyAlignment="1" applyProtection="1">
      <alignment horizontal="center" vertical="center" textRotation="90" wrapText="1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33" xfId="0" applyFont="1" applyFill="1" applyBorder="1" applyAlignment="1" applyProtection="1">
      <alignment horizontal="center" vertical="center" textRotation="90"/>
    </xf>
    <xf numFmtId="0" fontId="21" fillId="0" borderId="69" xfId="0" applyFont="1" applyFill="1" applyBorder="1" applyAlignment="1" applyProtection="1">
      <alignment horizontal="center" vertical="center" textRotation="90"/>
    </xf>
    <xf numFmtId="0" fontId="21" fillId="0" borderId="61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3" fillId="0" borderId="32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3" xfId="0" applyFont="1" applyFill="1" applyBorder="1" applyAlignment="1" applyProtection="1">
      <alignment horizontal="center" vertical="center" textRotation="90"/>
    </xf>
    <xf numFmtId="0" fontId="3" fillId="0" borderId="69" xfId="0" applyFont="1" applyFill="1" applyBorder="1" applyAlignment="1" applyProtection="1">
      <alignment horizontal="center" vertical="center" textRotation="90"/>
    </xf>
    <xf numFmtId="0" fontId="3" fillId="0" borderId="57" xfId="0" applyFont="1" applyFill="1" applyBorder="1" applyAlignment="1" applyProtection="1">
      <alignment horizontal="center" vertical="center" textRotation="90"/>
    </xf>
    <xf numFmtId="0" fontId="3" fillId="0" borderId="61" xfId="0" applyFont="1" applyFill="1" applyBorder="1" applyAlignment="1" applyProtection="1">
      <alignment horizontal="center" vertical="center" textRotation="90"/>
    </xf>
    <xf numFmtId="0" fontId="17" fillId="0" borderId="44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49" fontId="3" fillId="0" borderId="69" xfId="0" applyNumberFormat="1" applyFont="1" applyFill="1" applyBorder="1" applyAlignment="1" applyProtection="1">
      <alignment horizontal="center" vertical="center" wrapText="1"/>
    </xf>
    <xf numFmtId="49" fontId="3" fillId="0" borderId="57" xfId="0" applyNumberFormat="1" applyFont="1" applyFill="1" applyBorder="1" applyAlignment="1" applyProtection="1">
      <alignment horizontal="center" vertical="center" wrapText="1"/>
    </xf>
    <xf numFmtId="49" fontId="3" fillId="0" borderId="61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49" fontId="3" fillId="0" borderId="33" xfId="0" applyNumberFormat="1" applyFont="1" applyFill="1" applyBorder="1" applyAlignment="1" applyProtection="1">
      <alignment horizontal="center" vertical="center" textRotation="90" wrapText="1"/>
    </xf>
    <xf numFmtId="49" fontId="3" fillId="0" borderId="69" xfId="0" applyNumberFormat="1" applyFont="1" applyFill="1" applyBorder="1" applyAlignment="1" applyProtection="1">
      <alignment horizontal="center" vertical="center" textRotation="90" wrapText="1"/>
    </xf>
    <xf numFmtId="49" fontId="3" fillId="0" borderId="61" xfId="0" applyNumberFormat="1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1" fillId="0" borderId="38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26" fillId="0" borderId="40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6" fillId="0" borderId="47" xfId="0" applyFont="1" applyFill="1" applyBorder="1" applyAlignment="1" applyProtection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</xf>
    <xf numFmtId="0" fontId="21" fillId="0" borderId="57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57" xfId="0" applyFont="1" applyFill="1" applyBorder="1" applyAlignment="1" applyProtection="1">
      <alignment horizontal="center" vertical="center" textRotation="90"/>
    </xf>
    <xf numFmtId="0" fontId="12" fillId="0" borderId="63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64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12" fillId="0" borderId="69" xfId="0" applyFont="1" applyFill="1" applyBorder="1" applyAlignment="1" applyProtection="1">
      <alignment horizontal="center" vertical="center"/>
    </xf>
    <xf numFmtId="0" fontId="12" fillId="0" borderId="57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49" fontId="12" fillId="0" borderId="63" xfId="0" applyNumberFormat="1" applyFont="1" applyFill="1" applyBorder="1" applyAlignment="1" applyProtection="1">
      <alignment horizontal="center" vertical="center" wrapText="1"/>
    </xf>
    <xf numFmtId="49" fontId="12" fillId="0" borderId="31" xfId="0" applyNumberFormat="1" applyFont="1" applyFill="1" applyBorder="1" applyAlignment="1" applyProtection="1">
      <alignment horizontal="center" vertical="center" wrapText="1"/>
    </xf>
    <xf numFmtId="49" fontId="12" fillId="0" borderId="64" xfId="0" applyNumberFormat="1" applyFont="1" applyFill="1" applyBorder="1" applyAlignment="1" applyProtection="1">
      <alignment horizontal="center" vertical="center" wrapText="1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12" fillId="0" borderId="33" xfId="0" applyNumberFormat="1" applyFont="1" applyFill="1" applyBorder="1" applyAlignment="1" applyProtection="1">
      <alignment horizontal="center" vertical="center" wrapText="1"/>
    </xf>
    <xf numFmtId="49" fontId="12" fillId="0" borderId="69" xfId="0" applyNumberFormat="1" applyFont="1" applyFill="1" applyBorder="1" applyAlignment="1" applyProtection="1">
      <alignment horizontal="center" vertical="center" wrapText="1"/>
    </xf>
    <xf numFmtId="49" fontId="12" fillId="0" borderId="57" xfId="0" applyNumberFormat="1" applyFont="1" applyFill="1" applyBorder="1" applyAlignment="1" applyProtection="1">
      <alignment horizontal="center" vertical="center" wrapText="1"/>
    </xf>
    <xf numFmtId="49" fontId="12" fillId="0" borderId="61" xfId="0" applyNumberFormat="1" applyFont="1" applyFill="1" applyBorder="1" applyAlignment="1" applyProtection="1">
      <alignment horizontal="center" vertical="center" wrapText="1"/>
    </xf>
    <xf numFmtId="0" fontId="21" fillId="0" borderId="63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/>
    <xf numFmtId="0" fontId="1" fillId="0" borderId="64" xfId="0" applyFont="1" applyFill="1" applyBorder="1" applyAlignment="1"/>
    <xf numFmtId="0" fontId="17" fillId="0" borderId="39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/>
    </xf>
    <xf numFmtId="0" fontId="29" fillId="0" borderId="49" xfId="0" applyNumberFormat="1" applyFont="1" applyFill="1" applyBorder="1" applyAlignment="1" applyProtection="1">
      <alignment horizontal="center" vertical="center"/>
    </xf>
    <xf numFmtId="0" fontId="29" fillId="0" borderId="66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64" fillId="0" borderId="63" xfId="0" applyNumberFormat="1" applyFont="1" applyFill="1" applyBorder="1" applyAlignment="1" applyProtection="1">
      <alignment horizontal="center" vertical="center"/>
    </xf>
    <xf numFmtId="0" fontId="64" fillId="0" borderId="64" xfId="0" applyNumberFormat="1" applyFont="1" applyFill="1" applyBorder="1" applyAlignment="1" applyProtection="1">
      <alignment horizontal="center" vertical="center"/>
    </xf>
    <xf numFmtId="49" fontId="68" fillId="0" borderId="63" xfId="0" applyNumberFormat="1" applyFont="1" applyFill="1" applyBorder="1" applyAlignment="1" applyProtection="1">
      <alignment horizontal="center" vertical="center"/>
    </xf>
    <xf numFmtId="49" fontId="68" fillId="0" borderId="31" xfId="0" applyNumberFormat="1" applyFont="1" applyFill="1" applyBorder="1" applyAlignment="1" applyProtection="1">
      <alignment horizontal="center" vertical="center"/>
    </xf>
    <xf numFmtId="49" fontId="68" fillId="0" borderId="64" xfId="0" applyNumberFormat="1" applyFont="1" applyFill="1" applyBorder="1" applyAlignment="1" applyProtection="1">
      <alignment horizontal="center" vertical="center"/>
    </xf>
    <xf numFmtId="49" fontId="68" fillId="0" borderId="32" xfId="0" applyNumberFormat="1" applyFont="1" applyFill="1" applyBorder="1" applyAlignment="1" applyProtection="1">
      <alignment horizontal="center" vertical="center"/>
    </xf>
    <xf numFmtId="49" fontId="68" fillId="0" borderId="0" xfId="0" applyNumberFormat="1" applyFont="1" applyFill="1" applyBorder="1" applyAlignment="1" applyProtection="1">
      <alignment horizontal="center" vertical="center"/>
    </xf>
    <xf numFmtId="49" fontId="68" fillId="0" borderId="33" xfId="0" applyNumberFormat="1" applyFont="1" applyFill="1" applyBorder="1" applyAlignment="1" applyProtection="1">
      <alignment horizontal="center" vertical="center"/>
    </xf>
    <xf numFmtId="49" fontId="68" fillId="0" borderId="69" xfId="0" applyNumberFormat="1" applyFont="1" applyFill="1" applyBorder="1" applyAlignment="1" applyProtection="1">
      <alignment horizontal="center" vertical="center"/>
    </xf>
    <xf numFmtId="49" fontId="68" fillId="0" borderId="57" xfId="0" applyNumberFormat="1" applyFont="1" applyFill="1" applyBorder="1" applyAlignment="1" applyProtection="1">
      <alignment horizontal="center" vertical="center"/>
    </xf>
    <xf numFmtId="49" fontId="68" fillId="0" borderId="61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7" fillId="0" borderId="31" xfId="0" applyNumberFormat="1" applyFont="1" applyFill="1" applyBorder="1" applyAlignment="1" applyProtection="1">
      <alignment horizontal="left" vertical="justify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0" fillId="0" borderId="66" xfId="0" applyNumberFormat="1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 applyProtection="1">
      <alignment horizontal="center" vertical="center" wrapText="1"/>
    </xf>
    <xf numFmtId="0" fontId="29" fillId="0" borderId="46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/>
    </xf>
    <xf numFmtId="49" fontId="22" fillId="0" borderId="49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vertical="center"/>
    </xf>
    <xf numFmtId="49" fontId="22" fillId="0" borderId="12" xfId="0" applyNumberFormat="1" applyFont="1" applyFill="1" applyBorder="1" applyAlignment="1" applyProtection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/>
    </xf>
    <xf numFmtId="0" fontId="20" fillId="0" borderId="57" xfId="0" applyFont="1" applyFill="1" applyBorder="1" applyAlignment="1" applyProtection="1">
      <alignment horizontal="center"/>
    </xf>
    <xf numFmtId="0" fontId="21" fillId="0" borderId="57" xfId="0" applyNumberFormat="1" applyFont="1" applyFill="1" applyBorder="1" applyAlignment="1" applyProtection="1">
      <alignment horizontal="center"/>
    </xf>
    <xf numFmtId="0" fontId="15" fillId="0" borderId="44" xfId="0" applyFont="1" applyFill="1" applyBorder="1" applyAlignment="1" applyProtection="1">
      <alignment horizontal="center" vertical="center" wrapText="1"/>
    </xf>
    <xf numFmtId="0" fontId="15" fillId="0" borderId="39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49" fontId="31" fillId="0" borderId="44" xfId="0" applyNumberFormat="1" applyFont="1" applyFill="1" applyBorder="1" applyAlignment="1" applyProtection="1">
      <alignment horizontal="center" vertical="center" wrapText="1"/>
    </xf>
    <xf numFmtId="49" fontId="31" fillId="0" borderId="39" xfId="0" applyNumberFormat="1" applyFont="1" applyFill="1" applyBorder="1" applyAlignment="1" applyProtection="1">
      <alignment horizontal="center" vertical="center" wrapText="1"/>
    </xf>
    <xf numFmtId="49" fontId="31" fillId="0" borderId="38" xfId="0" applyNumberFormat="1" applyFont="1" applyFill="1" applyBorder="1" applyAlignment="1" applyProtection="1">
      <alignment horizontal="center" vertical="center" wrapText="1"/>
    </xf>
    <xf numFmtId="49" fontId="67" fillId="0" borderId="2" xfId="0" applyNumberFormat="1" applyFont="1" applyFill="1" applyBorder="1" applyAlignment="1" applyProtection="1">
      <alignment horizontal="center"/>
    </xf>
    <xf numFmtId="0" fontId="20" fillId="0" borderId="44" xfId="0" applyFont="1" applyFill="1" applyBorder="1" applyAlignment="1" applyProtection="1">
      <alignment horizontal="center"/>
    </xf>
    <xf numFmtId="0" fontId="12" fillId="0" borderId="39" xfId="0" applyFont="1" applyFill="1" applyBorder="1" applyAlignment="1" applyProtection="1">
      <alignment horizontal="center"/>
    </xf>
    <xf numFmtId="0" fontId="12" fillId="0" borderId="38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right"/>
    </xf>
    <xf numFmtId="0" fontId="22" fillId="0" borderId="49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22" fillId="0" borderId="46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3" fillId="0" borderId="46" xfId="0" applyNumberFormat="1" applyFont="1" applyFill="1" applyBorder="1" applyAlignment="1" applyProtection="1">
      <alignment horizontal="center" vertical="center" wrapText="1"/>
    </xf>
    <xf numFmtId="0" fontId="21" fillId="0" borderId="63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21" fillId="0" borderId="33" xfId="0" applyFont="1" applyFill="1" applyBorder="1" applyAlignment="1" applyProtection="1">
      <alignment horizontal="left" vertical="center" textRotation="90" wrapText="1"/>
    </xf>
    <xf numFmtId="0" fontId="21" fillId="0" borderId="69" xfId="0" applyFont="1" applyFill="1" applyBorder="1" applyAlignment="1" applyProtection="1">
      <alignment horizontal="left" vertical="center" textRotation="90" wrapText="1"/>
    </xf>
    <xf numFmtId="0" fontId="21" fillId="0" borderId="61" xfId="0" applyFont="1" applyFill="1" applyBorder="1" applyAlignment="1" applyProtection="1">
      <alignment horizontal="left" vertical="center" textRotation="90" wrapText="1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29" xfId="0" applyNumberFormat="1" applyFont="1" applyFill="1" applyBorder="1" applyAlignment="1" applyProtection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20" fillId="0" borderId="58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37" xfId="0" applyNumberFormat="1" applyFont="1" applyFill="1" applyBorder="1" applyAlignment="1" applyProtection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0" fontId="20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165" fontId="20" fillId="0" borderId="58" xfId="0" applyNumberFormat="1" applyFont="1" applyFill="1" applyBorder="1" applyAlignment="1" applyProtection="1">
      <alignment horizontal="center" vertical="center"/>
    </xf>
    <xf numFmtId="165" fontId="20" fillId="0" borderId="56" xfId="0" applyNumberFormat="1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left" vertical="center" wrapText="1"/>
    </xf>
    <xf numFmtId="0" fontId="20" fillId="0" borderId="37" xfId="0" applyFont="1" applyFill="1" applyBorder="1" applyAlignment="1" applyProtection="1">
      <alignment horizontal="left" vertical="center" wrapText="1"/>
    </xf>
    <xf numFmtId="0" fontId="20" fillId="0" borderId="60" xfId="0" applyFont="1" applyFill="1" applyBorder="1" applyAlignment="1" applyProtection="1">
      <alignment horizontal="left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64" xfId="0" applyFont="1" applyFill="1" applyBorder="1" applyAlignment="1" applyProtection="1">
      <alignment horizontal="center" vertical="center" wrapText="1"/>
    </xf>
    <xf numFmtId="1" fontId="20" fillId="0" borderId="51" xfId="0" applyNumberFormat="1" applyFont="1" applyFill="1" applyBorder="1" applyAlignment="1" applyProtection="1">
      <alignment horizontal="center" vertical="center"/>
    </xf>
    <xf numFmtId="164" fontId="26" fillId="0" borderId="0" xfId="1" applyNumberFormat="1" applyFont="1" applyFill="1" applyBorder="1" applyAlignment="1" applyProtection="1">
      <alignment horizontal="right" vertical="top"/>
    </xf>
    <xf numFmtId="0" fontId="20" fillId="0" borderId="44" xfId="0" applyFont="1" applyFill="1" applyBorder="1" applyAlignment="1" applyProtection="1">
      <alignment horizontal="right" vertical="top" wrapText="1"/>
    </xf>
    <xf numFmtId="0" fontId="20" fillId="0" borderId="39" xfId="0" applyFont="1" applyFill="1" applyBorder="1" applyAlignment="1" applyProtection="1">
      <alignment horizontal="right" vertical="top" wrapText="1"/>
    </xf>
    <xf numFmtId="0" fontId="20" fillId="0" borderId="38" xfId="0" applyFont="1" applyFill="1" applyBorder="1" applyAlignment="1" applyProtection="1">
      <alignment horizontal="right" vertical="top" wrapText="1"/>
    </xf>
    <xf numFmtId="49" fontId="45" fillId="0" borderId="0" xfId="0" applyNumberFormat="1" applyFont="1" applyFill="1" applyBorder="1" applyAlignment="1" applyProtection="1">
      <alignment horizontal="center"/>
    </xf>
    <xf numFmtId="1" fontId="20" fillId="0" borderId="44" xfId="0" applyNumberFormat="1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/>
    </xf>
    <xf numFmtId="0" fontId="14" fillId="0" borderId="39" xfId="0" applyFont="1" applyFill="1" applyBorder="1" applyAlignment="1" applyProtection="1">
      <alignment horizontal="center"/>
    </xf>
    <xf numFmtId="0" fontId="14" fillId="0" borderId="38" xfId="0" applyFont="1" applyFill="1" applyBorder="1" applyAlignment="1" applyProtection="1">
      <alignment horizontal="center"/>
    </xf>
    <xf numFmtId="165" fontId="20" fillId="0" borderId="59" xfId="0" applyNumberFormat="1" applyFont="1" applyFill="1" applyBorder="1" applyAlignment="1" applyProtection="1">
      <alignment horizontal="center" vertical="center"/>
    </xf>
    <xf numFmtId="1" fontId="20" fillId="0" borderId="58" xfId="0" applyNumberFormat="1" applyFont="1" applyFill="1" applyBorder="1" applyAlignment="1" applyProtection="1">
      <alignment horizontal="center" vertical="center"/>
    </xf>
    <xf numFmtId="49" fontId="52" fillId="0" borderId="1" xfId="0" applyNumberFormat="1" applyFont="1" applyFill="1" applyBorder="1" applyAlignment="1" applyProtection="1">
      <alignment horizontal="center" vertical="justify"/>
    </xf>
    <xf numFmtId="49" fontId="52" fillId="0" borderId="0" xfId="0" applyNumberFormat="1" applyFont="1" applyFill="1" applyBorder="1" applyAlignment="1" applyProtection="1">
      <alignment horizontal="center" vertical="justify"/>
    </xf>
    <xf numFmtId="11" fontId="3" fillId="0" borderId="2" xfId="0" applyNumberFormat="1" applyFont="1" applyFill="1" applyBorder="1" applyAlignment="1" applyProtection="1">
      <alignment horizontal="center" wrapText="1"/>
    </xf>
    <xf numFmtId="1" fontId="20" fillId="0" borderId="56" xfId="0" applyNumberFormat="1" applyFont="1" applyFill="1" applyBorder="1" applyAlignment="1" applyProtection="1">
      <alignment horizontal="center" vertical="center"/>
    </xf>
    <xf numFmtId="0" fontId="72" fillId="0" borderId="2" xfId="0" applyFont="1" applyFill="1" applyBorder="1" applyAlignment="1" applyProtection="1">
      <alignment horizontal="center"/>
    </xf>
    <xf numFmtId="1" fontId="20" fillId="0" borderId="38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49" fontId="63" fillId="0" borderId="0" xfId="0" applyNumberFormat="1" applyFont="1" applyFill="1" applyBorder="1" applyAlignment="1" applyProtection="1">
      <alignment horizontal="left" vertical="justify"/>
    </xf>
    <xf numFmtId="49" fontId="48" fillId="0" borderId="0" xfId="0" applyNumberFormat="1" applyFont="1" applyFill="1" applyBorder="1" applyAlignment="1" applyProtection="1">
      <alignment horizontal="right" vertical="justify"/>
    </xf>
    <xf numFmtId="0" fontId="51" fillId="0" borderId="1" xfId="0" applyFont="1" applyFill="1" applyBorder="1" applyAlignment="1" applyProtection="1">
      <alignment horizontal="center" vertical="top"/>
    </xf>
    <xf numFmtId="0" fontId="55" fillId="0" borderId="2" xfId="0" applyFont="1" applyFill="1" applyBorder="1" applyAlignment="1" applyProtection="1">
      <alignment horizontal="center"/>
    </xf>
    <xf numFmtId="0" fontId="5" fillId="0" borderId="44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29" fillId="0" borderId="39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49" fontId="52" fillId="0" borderId="1" xfId="0" applyNumberFormat="1" applyFont="1" applyFill="1" applyBorder="1" applyAlignment="1" applyProtection="1">
      <alignment horizontal="right" vertical="justify"/>
    </xf>
    <xf numFmtId="11" fontId="60" fillId="0" borderId="0" xfId="0" applyNumberFormat="1" applyFont="1" applyFill="1" applyBorder="1" applyAlignment="1" applyProtection="1">
      <alignment horizontal="center" wrapText="1"/>
    </xf>
    <xf numFmtId="0" fontId="61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74" fillId="0" borderId="50" xfId="0" applyNumberFormat="1" applyFont="1" applyFill="1" applyBorder="1" applyAlignment="1" applyProtection="1">
      <alignment horizontal="center" vertical="center"/>
    </xf>
    <xf numFmtId="0" fontId="75" fillId="0" borderId="50" xfId="0" applyNumberFormat="1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7" xfId="0" applyFont="1" applyFill="1" applyBorder="1" applyAlignment="1" applyProtection="1">
      <alignment horizontal="left" vertical="center" wrapText="1"/>
    </xf>
    <xf numFmtId="0" fontId="3" fillId="0" borderId="51" xfId="0" applyFont="1" applyFill="1" applyBorder="1" applyAlignment="1" applyProtection="1">
      <alignment horizontal="right"/>
    </xf>
    <xf numFmtId="49" fontId="20" fillId="0" borderId="29" xfId="0" applyNumberFormat="1" applyFont="1" applyFill="1" applyBorder="1" applyAlignment="1" applyProtection="1">
      <alignment horizontal="center" vertical="center" wrapText="1"/>
    </xf>
    <xf numFmtId="49" fontId="20" fillId="0" borderId="37" xfId="0" applyNumberFormat="1" applyFont="1" applyFill="1" applyBorder="1" applyAlignment="1" applyProtection="1">
      <alignment horizontal="center" vertical="center" wrapText="1"/>
    </xf>
    <xf numFmtId="49" fontId="20" fillId="0" borderId="60" xfId="0" applyNumberFormat="1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Protection="1"/>
    <xf numFmtId="0" fontId="71" fillId="0" borderId="0" xfId="0" applyFont="1" applyFill="1" applyBorder="1" applyAlignment="1" applyProtection="1">
      <alignment horizont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76200</xdr:rowOff>
    </xdr:from>
    <xdr:to>
      <xdr:col>6</xdr:col>
      <xdr:colOff>289560</xdr:colOff>
      <xdr:row>3</xdr:row>
      <xdr:rowOff>441960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</xdr:colOff>
      <xdr:row>0</xdr:row>
      <xdr:rowOff>76200</xdr:rowOff>
    </xdr:from>
    <xdr:to>
      <xdr:col>6</xdr:col>
      <xdr:colOff>289560</xdr:colOff>
      <xdr:row>3</xdr:row>
      <xdr:rowOff>441960</xdr:rowOff>
    </xdr:to>
    <xdr:pic>
      <xdr:nvPicPr>
        <xdr:cNvPr id="1026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8"/>
  <sheetViews>
    <sheetView tabSelected="1" topLeftCell="A38" zoomScale="50" zoomScaleNormal="60" zoomScaleSheetLayoutView="45" workbookViewId="0">
      <selection activeCell="G104" sqref="G104:T104"/>
    </sheetView>
  </sheetViews>
  <sheetFormatPr defaultColWidth="10.109375" defaultRowHeight="13.2"/>
  <cols>
    <col min="1" max="1" width="3" style="17" customWidth="1"/>
    <col min="2" max="2" width="4.6640625" style="17" customWidth="1"/>
    <col min="3" max="3" width="3" style="17" customWidth="1"/>
    <col min="4" max="4" width="0.33203125" style="17" customWidth="1"/>
    <col min="5" max="5" width="5.44140625" style="17" customWidth="1"/>
    <col min="6" max="6" width="6.44140625" style="17" customWidth="1"/>
    <col min="7" max="7" width="6" style="17" customWidth="1"/>
    <col min="8" max="11" width="5.33203125" style="17" customWidth="1"/>
    <col min="12" max="12" width="5.109375" style="17" customWidth="1"/>
    <col min="13" max="14" width="5.33203125" style="204" customWidth="1"/>
    <col min="15" max="16" width="5.33203125" style="205" customWidth="1"/>
    <col min="17" max="19" width="5.33203125" style="203" customWidth="1"/>
    <col min="20" max="20" width="5.88671875" style="203" customWidth="1"/>
    <col min="21" max="27" width="4.44140625" style="203" customWidth="1"/>
    <col min="28" max="28" width="6" style="197" customWidth="1"/>
    <col min="29" max="29" width="4.44140625" style="197" customWidth="1"/>
    <col min="30" max="30" width="5.5546875" style="197" customWidth="1"/>
    <col min="31" max="31" width="4.44140625" style="197" customWidth="1"/>
    <col min="32" max="32" width="5.88671875" style="17" customWidth="1"/>
    <col min="33" max="33" width="4.88671875" style="17" customWidth="1"/>
    <col min="34" max="34" width="5.5546875" style="17" customWidth="1"/>
    <col min="35" max="37" width="4.44140625" style="17" customWidth="1"/>
    <col min="38" max="38" width="5.88671875" style="17" customWidth="1"/>
    <col min="39" max="41" width="4.44140625" style="17" customWidth="1"/>
    <col min="42" max="42" width="6.44140625" style="17" customWidth="1"/>
    <col min="43" max="44" width="4.44140625" style="17" customWidth="1"/>
    <col min="45" max="45" width="6.44140625" style="17" customWidth="1"/>
    <col min="46" max="51" width="4.44140625" style="17" customWidth="1"/>
    <col min="52" max="52" width="6.5546875" style="17" customWidth="1"/>
    <col min="53" max="53" width="4.44140625" style="17" customWidth="1"/>
    <col min="54" max="54" width="5.109375" style="17" customWidth="1"/>
    <col min="55" max="55" width="5" style="17" customWidth="1"/>
    <col min="56" max="56" width="5.44140625" style="17" customWidth="1"/>
    <col min="57" max="57" width="4.44140625" style="17" customWidth="1"/>
    <col min="58" max="58" width="6.33203125" style="17" customWidth="1"/>
    <col min="59" max="59" width="5.5546875" style="17" customWidth="1"/>
    <col min="60" max="60" width="11" style="17" customWidth="1"/>
    <col min="61" max="63" width="11.44140625" style="17" customWidth="1"/>
    <col min="64" max="16384" width="10.109375" style="17"/>
  </cols>
  <sheetData>
    <row r="1" spans="1:62" ht="23.25" customHeight="1">
      <c r="BD1" s="226"/>
      <c r="BE1" s="226"/>
      <c r="BF1" s="226"/>
      <c r="BG1" s="226"/>
      <c r="BH1" s="226"/>
      <c r="BI1" s="226"/>
      <c r="BJ1" s="226"/>
    </row>
    <row r="2" spans="1:62" ht="29.25" customHeight="1">
      <c r="A2" s="227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  <c r="N2" s="229"/>
      <c r="O2" s="230"/>
      <c r="P2" s="230"/>
      <c r="Q2" s="231"/>
      <c r="R2" s="231"/>
      <c r="S2" s="231"/>
      <c r="T2" s="231"/>
      <c r="U2" s="231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33"/>
      <c r="BE2" s="233"/>
      <c r="BF2" s="233"/>
      <c r="BG2" s="233"/>
      <c r="BH2" s="233"/>
      <c r="BI2" s="233"/>
      <c r="BJ2" s="233"/>
    </row>
    <row r="3" spans="1:62" s="145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33"/>
      <c r="BE3" s="233"/>
      <c r="BF3" s="233"/>
      <c r="BG3" s="233"/>
      <c r="BH3" s="233"/>
      <c r="BI3" s="233"/>
      <c r="BJ3" s="233"/>
    </row>
    <row r="4" spans="1:62" ht="43.5" customHeight="1">
      <c r="A4" s="234" t="s">
        <v>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6"/>
      <c r="BE4" s="237"/>
      <c r="BF4" s="237"/>
      <c r="BG4" s="237"/>
      <c r="BH4" s="237"/>
      <c r="BI4" s="237"/>
      <c r="BJ4" s="237"/>
    </row>
    <row r="5" spans="1:62" ht="26.25" customHeight="1">
      <c r="B5" s="147"/>
      <c r="C5" s="147" t="s">
        <v>198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  <c r="P5" s="149"/>
      <c r="Q5" s="150"/>
      <c r="R5" s="150"/>
      <c r="S5" s="150"/>
      <c r="T5" s="150"/>
      <c r="U5" s="150"/>
      <c r="V5" s="150"/>
      <c r="W5" s="150"/>
      <c r="X5" s="150"/>
      <c r="Z5" s="238"/>
      <c r="AA5" s="561" t="s">
        <v>212</v>
      </c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151"/>
      <c r="AQ5" s="151"/>
      <c r="AU5" s="560"/>
      <c r="AV5" s="560"/>
      <c r="AW5" s="560"/>
      <c r="AX5" s="560"/>
      <c r="AY5" s="560"/>
      <c r="AZ5" s="560"/>
      <c r="BA5" s="560"/>
      <c r="BB5" s="146"/>
      <c r="BC5" s="146"/>
      <c r="BD5" s="146"/>
      <c r="BE5" s="146"/>
      <c r="BF5" s="146"/>
      <c r="BG5" s="146"/>
      <c r="BH5" s="146"/>
    </row>
    <row r="6" spans="1:62" ht="26.25" customHeight="1">
      <c r="A6" s="153"/>
      <c r="C6" s="544" t="s">
        <v>233</v>
      </c>
      <c r="D6" s="544"/>
      <c r="E6" s="544"/>
      <c r="F6" s="544"/>
      <c r="G6" s="544"/>
      <c r="H6" s="544"/>
      <c r="I6" s="544"/>
      <c r="J6" s="155"/>
      <c r="K6" s="155"/>
      <c r="L6" s="155"/>
      <c r="M6" s="155"/>
      <c r="N6" s="155"/>
      <c r="O6" s="155"/>
      <c r="P6" s="576" t="s">
        <v>3</v>
      </c>
      <c r="Q6" s="576"/>
      <c r="R6" s="576"/>
      <c r="S6" s="576"/>
      <c r="T6" s="576"/>
      <c r="U6" s="239" t="s">
        <v>203</v>
      </c>
      <c r="V6" s="239"/>
      <c r="W6" s="239"/>
      <c r="X6" s="239"/>
      <c r="Y6" s="239"/>
      <c r="Z6" s="239"/>
      <c r="AA6" s="239"/>
      <c r="AB6" s="239"/>
      <c r="AC6" s="240" t="s">
        <v>4</v>
      </c>
      <c r="AD6" s="240"/>
      <c r="AE6" s="240"/>
      <c r="AF6" s="240"/>
      <c r="AG6" s="240"/>
      <c r="AH6" s="588" t="s">
        <v>117</v>
      </c>
      <c r="AI6" s="588"/>
      <c r="AJ6" s="588"/>
      <c r="AK6" s="588"/>
      <c r="AL6" s="588"/>
      <c r="AM6" s="588"/>
      <c r="AN6" s="588"/>
      <c r="AO6" s="588"/>
      <c r="AP6" s="588"/>
      <c r="AQ6" s="588"/>
      <c r="AR6" s="588"/>
      <c r="AS6" s="588"/>
      <c r="AU6" s="241" t="s">
        <v>5</v>
      </c>
      <c r="AV6" s="242"/>
      <c r="AW6" s="242"/>
      <c r="AX6" s="242"/>
      <c r="AY6" s="242"/>
      <c r="AZ6" s="242"/>
      <c r="BA6" s="570" t="s">
        <v>204</v>
      </c>
      <c r="BB6" s="570"/>
      <c r="BC6" s="570"/>
      <c r="BD6" s="570"/>
      <c r="BE6" s="570"/>
      <c r="BF6" s="570"/>
      <c r="BG6" s="243"/>
    </row>
    <row r="7" spans="1:62" ht="27" customHeight="1">
      <c r="A7" s="153"/>
      <c r="B7" s="153"/>
      <c r="C7" s="154" t="s">
        <v>6</v>
      </c>
      <c r="D7" s="155"/>
      <c r="E7" s="155"/>
      <c r="F7" s="155"/>
      <c r="G7" s="155"/>
      <c r="H7" s="155"/>
      <c r="J7" s="155"/>
      <c r="K7" s="155"/>
      <c r="L7" s="155"/>
      <c r="M7" s="155"/>
      <c r="N7" s="155"/>
      <c r="O7" s="155"/>
      <c r="P7" s="158"/>
      <c r="Q7" s="3"/>
      <c r="R7" s="3"/>
      <c r="T7" s="244"/>
      <c r="U7" s="245"/>
      <c r="V7" s="3"/>
      <c r="W7" s="3"/>
      <c r="X7" s="3"/>
      <c r="Y7" s="3"/>
      <c r="Z7" s="3"/>
      <c r="AA7" s="3"/>
      <c r="AB7" s="3"/>
      <c r="AC7" s="3"/>
      <c r="AD7" s="156"/>
      <c r="AE7" s="157"/>
      <c r="AF7" s="157"/>
      <c r="AG7" s="157"/>
      <c r="AH7" s="225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163"/>
      <c r="AU7" s="152"/>
      <c r="AV7" s="152"/>
      <c r="AW7" s="152"/>
      <c r="AX7" s="152"/>
      <c r="AY7" s="152"/>
      <c r="AZ7" s="152"/>
      <c r="BA7" s="247"/>
      <c r="BB7" s="247"/>
      <c r="BC7" s="247"/>
      <c r="BD7" s="247"/>
      <c r="BE7" s="247"/>
      <c r="BF7" s="247"/>
      <c r="BG7" s="247"/>
    </row>
    <row r="8" spans="1:62" ht="24.75" customHeight="1">
      <c r="B8" s="153"/>
      <c r="C8" s="135" t="s">
        <v>199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59"/>
      <c r="P8" s="576" t="s">
        <v>7</v>
      </c>
      <c r="Q8" s="576"/>
      <c r="R8" s="576"/>
      <c r="S8" s="576"/>
      <c r="T8" s="576"/>
      <c r="U8" s="576"/>
      <c r="V8" s="576"/>
      <c r="W8" s="576"/>
      <c r="X8" s="577" t="s">
        <v>118</v>
      </c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U8" s="248" t="s">
        <v>8</v>
      </c>
      <c r="AV8" s="248"/>
      <c r="AW8" s="248"/>
      <c r="AX8" s="248"/>
      <c r="AY8" s="248"/>
      <c r="AZ8" s="163"/>
      <c r="BA8" s="249" t="s">
        <v>205</v>
      </c>
      <c r="BB8" s="249"/>
      <c r="BC8" s="249"/>
      <c r="BD8" s="249"/>
      <c r="BE8" s="249"/>
      <c r="BF8" s="249"/>
      <c r="BG8" s="249"/>
    </row>
    <row r="9" spans="1:62" ht="26.25" customHeight="1">
      <c r="C9" s="135" t="s">
        <v>200</v>
      </c>
      <c r="D9" s="135"/>
      <c r="E9" s="135"/>
      <c r="F9" s="135"/>
      <c r="G9" s="135"/>
      <c r="H9" s="135"/>
      <c r="I9" s="135"/>
      <c r="J9" s="164"/>
      <c r="K9" s="164"/>
      <c r="L9" s="164"/>
      <c r="M9" s="174"/>
      <c r="N9" s="158"/>
      <c r="O9" s="159"/>
      <c r="P9" s="161"/>
      <c r="Q9" s="3"/>
      <c r="R9" s="3"/>
      <c r="S9" s="3"/>
      <c r="T9" s="3"/>
      <c r="U9" s="3"/>
      <c r="V9" s="3"/>
      <c r="W9" s="3"/>
      <c r="Y9" s="4"/>
      <c r="Z9" s="4"/>
      <c r="AA9" s="4"/>
      <c r="AB9" s="4"/>
      <c r="AC9" s="4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63"/>
      <c r="AU9" s="162"/>
      <c r="AV9" s="162"/>
      <c r="AW9" s="162"/>
      <c r="AX9" s="162"/>
      <c r="AY9" s="162"/>
      <c r="AZ9" s="163"/>
      <c r="BA9" s="163"/>
      <c r="BB9" s="163"/>
      <c r="BC9" s="163"/>
      <c r="BD9" s="163"/>
      <c r="BE9" s="163"/>
      <c r="BF9" s="163"/>
      <c r="BG9" s="163"/>
    </row>
    <row r="10" spans="1:62" ht="22.8">
      <c r="C10" s="136" t="s">
        <v>201</v>
      </c>
      <c r="D10" s="136"/>
      <c r="E10" s="136"/>
      <c r="F10" s="136"/>
      <c r="G10" s="136"/>
      <c r="H10" s="136"/>
      <c r="I10" s="136"/>
      <c r="J10" s="136"/>
      <c r="K10" s="136"/>
      <c r="L10" s="167"/>
      <c r="M10" s="164"/>
      <c r="N10" s="164"/>
      <c r="O10" s="164"/>
      <c r="P10" s="6" t="s">
        <v>9</v>
      </c>
      <c r="Q10" s="7"/>
      <c r="R10" s="7"/>
      <c r="S10" s="7"/>
      <c r="T10" s="7"/>
      <c r="U10" s="7"/>
      <c r="V10" s="7"/>
      <c r="W10" s="7"/>
      <c r="X10" s="7"/>
      <c r="AB10" s="578" t="s">
        <v>215</v>
      </c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U10" s="248" t="s">
        <v>10</v>
      </c>
      <c r="AV10" s="248"/>
      <c r="AW10" s="248"/>
      <c r="AX10" s="248"/>
      <c r="AY10" s="248"/>
      <c r="AZ10" s="248"/>
      <c r="BA10" s="679" t="s">
        <v>11</v>
      </c>
      <c r="BB10" s="679"/>
      <c r="BC10" s="679"/>
      <c r="BD10" s="679"/>
      <c r="BE10" s="679"/>
      <c r="BF10" s="679"/>
      <c r="BG10" s="679"/>
    </row>
    <row r="11" spans="1:62" ht="21" customHeight="1">
      <c r="M11" s="164"/>
      <c r="N11" s="164"/>
      <c r="O11" s="164"/>
      <c r="P11" s="164"/>
      <c r="Q11" s="8"/>
      <c r="R11" s="8"/>
      <c r="S11" s="8"/>
      <c r="T11" s="8"/>
      <c r="U11" s="8"/>
      <c r="V11" s="8"/>
      <c r="W11" s="8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63"/>
      <c r="AU11" s="165"/>
      <c r="AV11" s="165"/>
      <c r="AW11" s="165"/>
      <c r="AX11" s="165"/>
      <c r="AY11" s="165"/>
      <c r="AZ11" s="165"/>
      <c r="BA11" s="250"/>
      <c r="BB11" s="250"/>
      <c r="BC11" s="250"/>
      <c r="BD11" s="250"/>
      <c r="BE11" s="250"/>
      <c r="BF11" s="250"/>
      <c r="BG11" s="250"/>
    </row>
    <row r="12" spans="1:62" ht="21" customHeight="1">
      <c r="C12" s="592"/>
      <c r="D12" s="592"/>
      <c r="E12" s="592"/>
      <c r="F12" s="592"/>
      <c r="G12" s="592"/>
      <c r="H12" s="584" t="s">
        <v>202</v>
      </c>
      <c r="I12" s="584"/>
      <c r="J12" s="584"/>
      <c r="K12" s="584"/>
      <c r="L12" s="584"/>
      <c r="M12" s="584"/>
      <c r="N12" s="584"/>
      <c r="O12" s="169"/>
      <c r="P12" s="251"/>
      <c r="Q12" s="562" t="s">
        <v>14</v>
      </c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252"/>
      <c r="AC12" s="253" t="s">
        <v>15</v>
      </c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11"/>
      <c r="AS12" s="11"/>
      <c r="AT12" s="179"/>
      <c r="AU12" s="243" t="s">
        <v>12</v>
      </c>
      <c r="AW12" s="243"/>
      <c r="AX12" s="243"/>
      <c r="AY12" s="682" t="s">
        <v>13</v>
      </c>
      <c r="AZ12" s="682"/>
      <c r="BA12" s="682"/>
      <c r="BB12" s="682"/>
      <c r="BC12" s="682"/>
      <c r="BD12" s="682"/>
      <c r="BE12" s="682"/>
      <c r="BF12" s="682"/>
      <c r="BG12" s="682"/>
    </row>
    <row r="13" spans="1:62" ht="17.399999999999999" customHeight="1">
      <c r="C13" s="681"/>
      <c r="D13" s="681"/>
      <c r="E13" s="681"/>
      <c r="F13" s="681"/>
      <c r="G13" s="681"/>
      <c r="H13" s="584"/>
      <c r="I13" s="584"/>
      <c r="J13" s="584"/>
      <c r="K13" s="584"/>
      <c r="L13" s="584"/>
      <c r="M13" s="584"/>
      <c r="N13" s="584"/>
      <c r="O13" s="169"/>
      <c r="P13" s="169"/>
      <c r="Q13" s="12"/>
      <c r="R13" s="12"/>
      <c r="S13" s="12"/>
      <c r="T13" s="12"/>
      <c r="U13" s="13"/>
      <c r="V13" s="13"/>
      <c r="W13" s="13"/>
      <c r="Y13" s="122"/>
      <c r="Z13" s="122"/>
      <c r="AA13" s="122"/>
      <c r="AB13" s="14"/>
      <c r="AC13" s="14"/>
      <c r="AD13" s="1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63"/>
      <c r="AU13" s="207"/>
      <c r="AV13" s="163"/>
      <c r="AW13" s="163"/>
      <c r="AX13" s="163"/>
      <c r="AY13" s="682"/>
      <c r="AZ13" s="682"/>
      <c r="BA13" s="682"/>
      <c r="BB13" s="682"/>
      <c r="BC13" s="682"/>
      <c r="BD13" s="682"/>
      <c r="BE13" s="682"/>
      <c r="BF13" s="682"/>
      <c r="BG13" s="682"/>
    </row>
    <row r="14" spans="1:62" ht="22.5" customHeight="1">
      <c r="B14" s="170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169"/>
      <c r="P14" s="169"/>
      <c r="Q14" s="593" t="s">
        <v>16</v>
      </c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254" t="s">
        <v>216</v>
      </c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5"/>
      <c r="AU14" s="163"/>
      <c r="AV14" s="207"/>
      <c r="AW14" s="163"/>
      <c r="AX14" s="163"/>
      <c r="AY14" s="163"/>
      <c r="AZ14" s="163"/>
      <c r="BA14" s="171"/>
      <c r="BB14" s="256"/>
      <c r="BC14" s="256"/>
      <c r="BD14" s="256"/>
      <c r="BE14" s="256"/>
      <c r="BF14" s="256"/>
      <c r="BG14" s="256"/>
      <c r="BH14" s="256"/>
    </row>
    <row r="15" spans="1:62" ht="21" customHeight="1">
      <c r="B15" s="170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169"/>
      <c r="P15" s="169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3"/>
      <c r="AS15" s="173"/>
      <c r="AT15" s="173"/>
      <c r="AU15" s="173"/>
      <c r="AX15" s="92"/>
      <c r="BC15" s="174"/>
      <c r="BD15" s="18"/>
      <c r="BE15" s="18"/>
      <c r="BF15" s="18"/>
      <c r="BG15" s="18"/>
      <c r="BH15" s="18"/>
      <c r="BI15" s="18"/>
      <c r="BJ15" s="18"/>
    </row>
    <row r="16" spans="1:62" ht="27.75" customHeight="1" thickBot="1">
      <c r="D16" s="579" t="s">
        <v>17</v>
      </c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79"/>
      <c r="AH16" s="579"/>
      <c r="AI16" s="579"/>
      <c r="AJ16" s="579"/>
      <c r="AK16" s="579"/>
      <c r="AL16" s="579"/>
      <c r="AM16" s="579"/>
      <c r="AN16" s="579"/>
      <c r="AO16" s="579"/>
      <c r="AP16" s="579"/>
      <c r="AQ16" s="579"/>
      <c r="AR16" s="579"/>
      <c r="AS16" s="579"/>
      <c r="AT16" s="579"/>
      <c r="AU16" s="579"/>
      <c r="AV16" s="579"/>
      <c r="AW16" s="579"/>
      <c r="AX16" s="579"/>
      <c r="AY16" s="579"/>
      <c r="AZ16" s="579"/>
      <c r="BA16" s="579"/>
      <c r="BB16" s="579"/>
      <c r="BC16" s="579"/>
      <c r="BD16" s="579"/>
      <c r="BJ16" s="16"/>
    </row>
    <row r="17" spans="2:64" ht="13.95" customHeight="1">
      <c r="D17" s="124" t="s">
        <v>18</v>
      </c>
      <c r="E17" s="683" t="s">
        <v>19</v>
      </c>
      <c r="F17" s="684"/>
      <c r="G17" s="684"/>
      <c r="H17" s="685"/>
      <c r="I17" s="594" t="s">
        <v>20</v>
      </c>
      <c r="J17" s="595"/>
      <c r="K17" s="595"/>
      <c r="L17" s="595"/>
      <c r="M17" s="596"/>
      <c r="N17" s="571" t="s">
        <v>21</v>
      </c>
      <c r="O17" s="572"/>
      <c r="P17" s="572"/>
      <c r="Q17" s="572"/>
      <c r="R17" s="573" t="s">
        <v>22</v>
      </c>
      <c r="S17" s="574"/>
      <c r="T17" s="574"/>
      <c r="U17" s="574"/>
      <c r="V17" s="575"/>
      <c r="W17" s="508" t="s">
        <v>23</v>
      </c>
      <c r="X17" s="509"/>
      <c r="Y17" s="509"/>
      <c r="Z17" s="509"/>
      <c r="AA17" s="508" t="s">
        <v>24</v>
      </c>
      <c r="AB17" s="509"/>
      <c r="AC17" s="509"/>
      <c r="AD17" s="509"/>
      <c r="AE17" s="564" t="s">
        <v>25</v>
      </c>
      <c r="AF17" s="565"/>
      <c r="AG17" s="565"/>
      <c r="AH17" s="566"/>
      <c r="AI17" s="564" t="s">
        <v>26</v>
      </c>
      <c r="AJ17" s="565"/>
      <c r="AK17" s="565"/>
      <c r="AL17" s="565"/>
      <c r="AM17" s="566"/>
      <c r="AN17" s="508" t="s">
        <v>27</v>
      </c>
      <c r="AO17" s="509"/>
      <c r="AP17" s="509"/>
      <c r="AQ17" s="510"/>
      <c r="AR17" s="508" t="s">
        <v>28</v>
      </c>
      <c r="AS17" s="509"/>
      <c r="AT17" s="509"/>
      <c r="AU17" s="510"/>
      <c r="AV17" s="508" t="s">
        <v>29</v>
      </c>
      <c r="AW17" s="509"/>
      <c r="AX17" s="509"/>
      <c r="AY17" s="510"/>
      <c r="AZ17" s="508" t="s">
        <v>30</v>
      </c>
      <c r="BA17" s="509"/>
      <c r="BB17" s="509"/>
      <c r="BC17" s="509"/>
      <c r="BD17" s="510"/>
      <c r="BE17" s="18"/>
      <c r="BF17" s="18"/>
      <c r="BG17" s="18"/>
      <c r="BH17" s="18"/>
      <c r="BI17" s="18"/>
      <c r="BJ17" s="19"/>
    </row>
    <row r="18" spans="2:64" s="20" customFormat="1" ht="17.25" customHeight="1" thickBot="1">
      <c r="B18" s="129"/>
      <c r="C18" s="129"/>
      <c r="D18" s="125"/>
      <c r="E18" s="21">
        <v>1</v>
      </c>
      <c r="F18" s="22">
        <f t="shared" ref="F18:AK18" si="0">E18+1</f>
        <v>2</v>
      </c>
      <c r="G18" s="22">
        <f t="shared" si="0"/>
        <v>3</v>
      </c>
      <c r="H18" s="23">
        <f t="shared" si="0"/>
        <v>4</v>
      </c>
      <c r="I18" s="21">
        <f t="shared" si="0"/>
        <v>5</v>
      </c>
      <c r="J18" s="22">
        <f t="shared" si="0"/>
        <v>6</v>
      </c>
      <c r="K18" s="22">
        <f t="shared" si="0"/>
        <v>7</v>
      </c>
      <c r="L18" s="22">
        <f t="shared" si="0"/>
        <v>8</v>
      </c>
      <c r="M18" s="23">
        <f t="shared" si="0"/>
        <v>9</v>
      </c>
      <c r="N18" s="21">
        <f t="shared" si="0"/>
        <v>10</v>
      </c>
      <c r="O18" s="22">
        <f t="shared" si="0"/>
        <v>11</v>
      </c>
      <c r="P18" s="22">
        <f t="shared" si="0"/>
        <v>12</v>
      </c>
      <c r="Q18" s="137">
        <f t="shared" si="0"/>
        <v>13</v>
      </c>
      <c r="R18" s="21">
        <f t="shared" si="0"/>
        <v>14</v>
      </c>
      <c r="S18" s="22">
        <f t="shared" si="0"/>
        <v>15</v>
      </c>
      <c r="T18" s="22">
        <f t="shared" si="0"/>
        <v>16</v>
      </c>
      <c r="U18" s="22">
        <f t="shared" si="0"/>
        <v>17</v>
      </c>
      <c r="V18" s="23">
        <f t="shared" si="0"/>
        <v>18</v>
      </c>
      <c r="W18" s="21">
        <f t="shared" si="0"/>
        <v>19</v>
      </c>
      <c r="X18" s="22">
        <f t="shared" si="0"/>
        <v>20</v>
      </c>
      <c r="Y18" s="22">
        <f t="shared" si="0"/>
        <v>21</v>
      </c>
      <c r="Z18" s="137">
        <f t="shared" si="0"/>
        <v>22</v>
      </c>
      <c r="AA18" s="21">
        <f t="shared" si="0"/>
        <v>23</v>
      </c>
      <c r="AB18" s="22">
        <f t="shared" si="0"/>
        <v>24</v>
      </c>
      <c r="AC18" s="22">
        <f t="shared" si="0"/>
        <v>25</v>
      </c>
      <c r="AD18" s="137">
        <f t="shared" si="0"/>
        <v>26</v>
      </c>
      <c r="AE18" s="21">
        <f t="shared" si="0"/>
        <v>27</v>
      </c>
      <c r="AF18" s="22">
        <f t="shared" si="0"/>
        <v>28</v>
      </c>
      <c r="AG18" s="22">
        <f t="shared" si="0"/>
        <v>29</v>
      </c>
      <c r="AH18" s="23">
        <f t="shared" si="0"/>
        <v>30</v>
      </c>
      <c r="AI18" s="21">
        <f t="shared" si="0"/>
        <v>31</v>
      </c>
      <c r="AJ18" s="22">
        <f t="shared" si="0"/>
        <v>32</v>
      </c>
      <c r="AK18" s="22">
        <f t="shared" si="0"/>
        <v>33</v>
      </c>
      <c r="AL18" s="22">
        <f t="shared" ref="AL18:BD18" si="1">AK18+1</f>
        <v>34</v>
      </c>
      <c r="AM18" s="23">
        <f t="shared" si="1"/>
        <v>35</v>
      </c>
      <c r="AN18" s="24">
        <f t="shared" si="1"/>
        <v>36</v>
      </c>
      <c r="AO18" s="22">
        <f t="shared" si="1"/>
        <v>37</v>
      </c>
      <c r="AP18" s="22">
        <f t="shared" si="1"/>
        <v>38</v>
      </c>
      <c r="AQ18" s="23">
        <f t="shared" si="1"/>
        <v>39</v>
      </c>
      <c r="AR18" s="24">
        <f t="shared" si="1"/>
        <v>40</v>
      </c>
      <c r="AS18" s="22">
        <f t="shared" si="1"/>
        <v>41</v>
      </c>
      <c r="AT18" s="22">
        <f t="shared" si="1"/>
        <v>42</v>
      </c>
      <c r="AU18" s="23">
        <f t="shared" si="1"/>
        <v>43</v>
      </c>
      <c r="AV18" s="21">
        <f t="shared" si="1"/>
        <v>44</v>
      </c>
      <c r="AW18" s="25">
        <f t="shared" si="1"/>
        <v>45</v>
      </c>
      <c r="AX18" s="22">
        <f t="shared" si="1"/>
        <v>46</v>
      </c>
      <c r="AY18" s="23">
        <f t="shared" si="1"/>
        <v>47</v>
      </c>
      <c r="AZ18" s="26">
        <f t="shared" si="1"/>
        <v>48</v>
      </c>
      <c r="BA18" s="27">
        <f t="shared" si="1"/>
        <v>49</v>
      </c>
      <c r="BB18" s="28">
        <f t="shared" si="1"/>
        <v>50</v>
      </c>
      <c r="BC18" s="28">
        <f t="shared" si="1"/>
        <v>51</v>
      </c>
      <c r="BD18" s="29">
        <f t="shared" si="1"/>
        <v>52</v>
      </c>
      <c r="BE18" s="18"/>
      <c r="BF18" s="18"/>
      <c r="BG18" s="18"/>
      <c r="BH18" s="18"/>
      <c r="BI18" s="18"/>
      <c r="BJ18" s="30"/>
    </row>
    <row r="19" spans="2:64" ht="21.6" customHeight="1" thickTop="1">
      <c r="D19" s="123" t="s">
        <v>31</v>
      </c>
      <c r="E19" s="31"/>
      <c r="F19" s="32"/>
      <c r="G19" s="33"/>
      <c r="H19" s="34"/>
      <c r="I19" s="35"/>
      <c r="J19" s="36"/>
      <c r="K19" s="36">
        <v>18</v>
      </c>
      <c r="L19" s="36"/>
      <c r="M19" s="37"/>
      <c r="N19" s="35"/>
      <c r="O19" s="36"/>
      <c r="P19" s="36"/>
      <c r="Q19" s="38"/>
      <c r="R19" s="35"/>
      <c r="S19" s="36"/>
      <c r="T19" s="36"/>
      <c r="U19" s="36"/>
      <c r="V19" s="37"/>
      <c r="W19" s="36" t="s">
        <v>32</v>
      </c>
      <c r="X19" s="36" t="s">
        <v>32</v>
      </c>
      <c r="Y19" s="36" t="s">
        <v>33</v>
      </c>
      <c r="Z19" s="38" t="s">
        <v>33</v>
      </c>
      <c r="AA19" s="35"/>
      <c r="AB19" s="36"/>
      <c r="AC19" s="36"/>
      <c r="AD19" s="38"/>
      <c r="AE19" s="35"/>
      <c r="AF19" s="36"/>
      <c r="AG19" s="36">
        <v>18</v>
      </c>
      <c r="AH19" s="37"/>
      <c r="AI19" s="35"/>
      <c r="AJ19" s="36"/>
      <c r="AK19" s="36"/>
      <c r="AL19" s="36"/>
      <c r="AM19" s="37"/>
      <c r="AN19" s="35"/>
      <c r="AO19" s="36"/>
      <c r="AP19" s="36"/>
      <c r="AQ19" s="37"/>
      <c r="AR19" s="35"/>
      <c r="AS19" s="47" t="s">
        <v>32</v>
      </c>
      <c r="AT19" s="47" t="s">
        <v>32</v>
      </c>
      <c r="AU19" s="36" t="s">
        <v>33</v>
      </c>
      <c r="AV19" s="35" t="s">
        <v>33</v>
      </c>
      <c r="AW19" s="36" t="s">
        <v>33</v>
      </c>
      <c r="AX19" s="36" t="s">
        <v>33</v>
      </c>
      <c r="AY19" s="37" t="s">
        <v>33</v>
      </c>
      <c r="AZ19" s="35" t="s">
        <v>33</v>
      </c>
      <c r="BA19" s="36" t="s">
        <v>33</v>
      </c>
      <c r="BB19" s="36" t="s">
        <v>33</v>
      </c>
      <c r="BC19" s="36" t="s">
        <v>33</v>
      </c>
      <c r="BD19" s="37" t="s">
        <v>33</v>
      </c>
      <c r="BE19" s="39"/>
      <c r="BF19" s="40"/>
      <c r="BG19" s="40"/>
      <c r="BH19" s="40"/>
      <c r="BI19" s="40"/>
    </row>
    <row r="20" spans="2:64" s="41" customFormat="1" ht="15.6" customHeight="1">
      <c r="D20" s="126" t="s">
        <v>34</v>
      </c>
      <c r="E20" s="42"/>
      <c r="F20" s="43"/>
      <c r="G20" s="44"/>
      <c r="H20" s="45"/>
      <c r="I20" s="46"/>
      <c r="J20" s="47"/>
      <c r="K20" s="47">
        <v>18</v>
      </c>
      <c r="L20" s="47"/>
      <c r="M20" s="48"/>
      <c r="N20" s="46"/>
      <c r="O20" s="47"/>
      <c r="P20" s="47"/>
      <c r="Q20" s="49"/>
      <c r="R20" s="46"/>
      <c r="S20" s="47"/>
      <c r="T20" s="47"/>
      <c r="U20" s="47"/>
      <c r="V20" s="48"/>
      <c r="W20" s="47" t="s">
        <v>32</v>
      </c>
      <c r="X20" s="47" t="s">
        <v>32</v>
      </c>
      <c r="Y20" s="47" t="s">
        <v>33</v>
      </c>
      <c r="Z20" s="49" t="s">
        <v>33</v>
      </c>
      <c r="AA20" s="46"/>
      <c r="AB20" s="47"/>
      <c r="AC20" s="47"/>
      <c r="AD20" s="49"/>
      <c r="AE20" s="46"/>
      <c r="AF20" s="47"/>
      <c r="AG20" s="47">
        <v>18</v>
      </c>
      <c r="AH20" s="48"/>
      <c r="AI20" s="46"/>
      <c r="AJ20" s="47"/>
      <c r="AK20" s="47"/>
      <c r="AL20" s="47"/>
      <c r="AM20" s="48"/>
      <c r="AN20" s="46"/>
      <c r="AO20" s="47"/>
      <c r="AP20" s="47"/>
      <c r="AQ20" s="48"/>
      <c r="AR20" s="46"/>
      <c r="AS20" s="47" t="s">
        <v>32</v>
      </c>
      <c r="AT20" s="47" t="s">
        <v>32</v>
      </c>
      <c r="AU20" s="47" t="s">
        <v>33</v>
      </c>
      <c r="AV20" s="46" t="s">
        <v>33</v>
      </c>
      <c r="AW20" s="47" t="s">
        <v>33</v>
      </c>
      <c r="AX20" s="47" t="s">
        <v>33</v>
      </c>
      <c r="AY20" s="48" t="s">
        <v>33</v>
      </c>
      <c r="AZ20" s="46" t="s">
        <v>33</v>
      </c>
      <c r="BA20" s="47" t="s">
        <v>33</v>
      </c>
      <c r="BB20" s="47" t="s">
        <v>33</v>
      </c>
      <c r="BC20" s="47" t="s">
        <v>33</v>
      </c>
      <c r="BD20" s="48" t="s">
        <v>33</v>
      </c>
      <c r="BE20" s="39"/>
      <c r="BF20" s="40"/>
      <c r="BG20" s="40"/>
      <c r="BH20" s="40"/>
      <c r="BI20" s="40"/>
    </row>
    <row r="21" spans="2:64" s="41" customFormat="1" ht="18.600000000000001" customHeight="1">
      <c r="D21" s="127" t="s">
        <v>35</v>
      </c>
      <c r="E21" s="50"/>
      <c r="F21" s="51"/>
      <c r="G21" s="52"/>
      <c r="H21" s="53"/>
      <c r="I21" s="54"/>
      <c r="J21" s="55"/>
      <c r="K21" s="55">
        <v>18</v>
      </c>
      <c r="L21" s="55"/>
      <c r="M21" s="56"/>
      <c r="N21" s="54"/>
      <c r="O21" s="55"/>
      <c r="P21" s="55"/>
      <c r="Q21" s="57"/>
      <c r="R21" s="54"/>
      <c r="S21" s="55"/>
      <c r="T21" s="55"/>
      <c r="U21" s="55"/>
      <c r="V21" s="56"/>
      <c r="W21" s="47" t="s">
        <v>32</v>
      </c>
      <c r="X21" s="47" t="s">
        <v>32</v>
      </c>
      <c r="Y21" s="47" t="s">
        <v>33</v>
      </c>
      <c r="Z21" s="49" t="s">
        <v>33</v>
      </c>
      <c r="AA21" s="46"/>
      <c r="AB21" s="55"/>
      <c r="AC21" s="55"/>
      <c r="AD21" s="57"/>
      <c r="AE21" s="54"/>
      <c r="AF21" s="55"/>
      <c r="AG21" s="55">
        <v>18</v>
      </c>
      <c r="AH21" s="56"/>
      <c r="AI21" s="59"/>
      <c r="AJ21" s="60"/>
      <c r="AK21" s="60"/>
      <c r="AL21" s="60"/>
      <c r="AM21" s="58"/>
      <c r="AN21" s="46"/>
      <c r="AO21" s="47"/>
      <c r="AP21" s="47"/>
      <c r="AQ21" s="48"/>
      <c r="AR21" s="46"/>
      <c r="AS21" s="47" t="s">
        <v>32</v>
      </c>
      <c r="AT21" s="47" t="s">
        <v>32</v>
      </c>
      <c r="AU21" s="47" t="s">
        <v>33</v>
      </c>
      <c r="AV21" s="46" t="s">
        <v>33</v>
      </c>
      <c r="AW21" s="47" t="s">
        <v>33</v>
      </c>
      <c r="AX21" s="47" t="s">
        <v>33</v>
      </c>
      <c r="AY21" s="48" t="s">
        <v>33</v>
      </c>
      <c r="AZ21" s="46" t="s">
        <v>33</v>
      </c>
      <c r="BA21" s="47" t="s">
        <v>33</v>
      </c>
      <c r="BB21" s="47" t="s">
        <v>33</v>
      </c>
      <c r="BC21" s="47" t="s">
        <v>33</v>
      </c>
      <c r="BD21" s="48" t="s">
        <v>33</v>
      </c>
      <c r="BE21" s="39"/>
      <c r="BF21" s="39"/>
      <c r="BG21" s="40"/>
      <c r="BH21" s="40"/>
      <c r="BI21" s="40"/>
      <c r="BJ21" s="40"/>
    </row>
    <row r="22" spans="2:64" s="41" customFormat="1" ht="16.2" customHeight="1" thickBot="1">
      <c r="D22" s="128" t="s">
        <v>36</v>
      </c>
      <c r="E22" s="61"/>
      <c r="F22" s="62"/>
      <c r="G22" s="63"/>
      <c r="H22" s="64"/>
      <c r="I22" s="65"/>
      <c r="J22" s="66"/>
      <c r="K22" s="66">
        <v>18</v>
      </c>
      <c r="L22" s="66"/>
      <c r="M22" s="67"/>
      <c r="N22" s="65"/>
      <c r="O22" s="66"/>
      <c r="P22" s="66"/>
      <c r="Q22" s="69"/>
      <c r="R22" s="65"/>
      <c r="S22" s="66"/>
      <c r="T22" s="66"/>
      <c r="U22" s="66"/>
      <c r="V22" s="67"/>
      <c r="W22" s="65" t="s">
        <v>32</v>
      </c>
      <c r="X22" s="66" t="s">
        <v>32</v>
      </c>
      <c r="Y22" s="68" t="s">
        <v>33</v>
      </c>
      <c r="Z22" s="138" t="s">
        <v>33</v>
      </c>
      <c r="AA22" s="139"/>
      <c r="AB22" s="66"/>
      <c r="AC22" s="66"/>
      <c r="AD22" s="69"/>
      <c r="AE22" s="65"/>
      <c r="AF22" s="66"/>
      <c r="AG22" s="66">
        <v>9</v>
      </c>
      <c r="AH22" s="67"/>
      <c r="AI22" s="65"/>
      <c r="AJ22" s="66" t="s">
        <v>32</v>
      </c>
      <c r="AK22" s="66" t="s">
        <v>37</v>
      </c>
      <c r="AL22" s="66" t="s">
        <v>37</v>
      </c>
      <c r="AM22" s="67" t="s">
        <v>37</v>
      </c>
      <c r="AN22" s="66" t="s">
        <v>37</v>
      </c>
      <c r="AO22" s="66" t="s">
        <v>37</v>
      </c>
      <c r="AP22" s="70" t="s">
        <v>38</v>
      </c>
      <c r="AQ22" s="70" t="s">
        <v>38</v>
      </c>
      <c r="AR22" s="71" t="s">
        <v>38</v>
      </c>
      <c r="AS22" s="66" t="s">
        <v>38</v>
      </c>
      <c r="AT22" s="66" t="s">
        <v>39</v>
      </c>
      <c r="AU22" s="66" t="s">
        <v>39</v>
      </c>
      <c r="AV22" s="70"/>
      <c r="AW22" s="70"/>
      <c r="AX22" s="66"/>
      <c r="AY22" s="67"/>
      <c r="AZ22" s="65"/>
      <c r="BA22" s="70"/>
      <c r="BB22" s="66"/>
      <c r="BC22" s="66"/>
      <c r="BD22" s="67"/>
      <c r="BE22" s="39"/>
      <c r="BF22" s="39"/>
      <c r="BG22" s="39"/>
      <c r="BH22" s="39"/>
      <c r="BI22" s="40"/>
      <c r="BJ22" s="40"/>
    </row>
    <row r="23" spans="2:64" s="41" customFormat="1" ht="15.6">
      <c r="D23" s="72" t="s">
        <v>40</v>
      </c>
      <c r="E23" s="73"/>
      <c r="F23" s="73"/>
      <c r="G23" s="73"/>
      <c r="H23" s="74"/>
      <c r="I23" s="75" t="s">
        <v>41</v>
      </c>
      <c r="J23" s="75"/>
      <c r="K23" s="75"/>
      <c r="L23" s="47" t="s">
        <v>32</v>
      </c>
      <c r="M23" s="75" t="s">
        <v>42</v>
      </c>
      <c r="N23" s="75"/>
      <c r="O23" s="75"/>
      <c r="P23" s="73"/>
      <c r="Q23" s="76" t="s">
        <v>37</v>
      </c>
      <c r="R23" s="75" t="s">
        <v>43</v>
      </c>
      <c r="S23" s="75"/>
      <c r="T23" s="75"/>
      <c r="U23" s="76" t="s">
        <v>38</v>
      </c>
      <c r="V23" s="75" t="s">
        <v>194</v>
      </c>
      <c r="W23" s="75"/>
      <c r="X23" s="75"/>
      <c r="Y23" s="75"/>
      <c r="Z23" s="73"/>
      <c r="AA23" s="76" t="s">
        <v>39</v>
      </c>
      <c r="AB23" s="77" t="s">
        <v>44</v>
      </c>
      <c r="AC23" s="78"/>
      <c r="AD23" s="78"/>
      <c r="AE23" s="75"/>
      <c r="AF23" s="75"/>
      <c r="AG23" s="79" t="s">
        <v>33</v>
      </c>
      <c r="AH23" s="73" t="s">
        <v>45</v>
      </c>
      <c r="AI23" s="73"/>
      <c r="AJ23" s="73"/>
      <c r="AK23" s="73"/>
      <c r="AL23" s="73"/>
      <c r="AM23" s="73"/>
      <c r="AN23" s="73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3"/>
      <c r="BF23" s="73"/>
      <c r="BG23" s="73"/>
      <c r="BH23" s="73"/>
      <c r="BI23" s="73"/>
      <c r="BJ23" s="73"/>
    </row>
    <row r="24" spans="2:64" s="73" customFormat="1" ht="15.6">
      <c r="E24" s="72"/>
      <c r="I24" s="75"/>
      <c r="J24" s="75"/>
      <c r="K24" s="75"/>
      <c r="L24" s="75"/>
      <c r="M24" s="39"/>
      <c r="N24" s="39"/>
      <c r="W24" s="86"/>
      <c r="X24" s="75"/>
      <c r="Y24" s="75"/>
      <c r="Z24" s="75"/>
      <c r="AB24" s="86"/>
      <c r="AC24" s="75"/>
      <c r="AD24" s="75"/>
      <c r="AE24" s="75"/>
      <c r="AF24" s="86"/>
      <c r="AG24" s="75"/>
      <c r="AH24" s="75"/>
      <c r="AI24" s="75"/>
      <c r="AJ24" s="75"/>
      <c r="AL24" s="86"/>
      <c r="AM24" s="75"/>
      <c r="AN24" s="75"/>
      <c r="AO24" s="75"/>
      <c r="AP24" s="75"/>
      <c r="AQ24" s="75"/>
      <c r="AR24" s="87"/>
      <c r="AU24" s="75"/>
      <c r="AV24" s="75"/>
      <c r="AW24" s="75"/>
      <c r="AX24" s="75"/>
      <c r="AY24" s="75"/>
      <c r="AZ24" s="75"/>
      <c r="BA24" s="75"/>
      <c r="BB24" s="75"/>
      <c r="BG24" s="72"/>
      <c r="BL24" s="75"/>
    </row>
    <row r="25" spans="2:64" s="73" customFormat="1" ht="21.6" thickBot="1">
      <c r="D25" s="462" t="s">
        <v>46</v>
      </c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W25" s="80"/>
      <c r="X25" s="462" t="s">
        <v>47</v>
      </c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75"/>
      <c r="AK25" s="81"/>
      <c r="AL25" s="580" t="s">
        <v>48</v>
      </c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  <c r="BA25" s="580"/>
      <c r="BB25" s="580"/>
      <c r="BC25" s="580"/>
      <c r="BD25" s="580"/>
      <c r="BE25" s="580"/>
      <c r="BF25" s="82"/>
    </row>
    <row r="26" spans="2:64" s="73" customFormat="1" ht="31.5" customHeight="1" thickBot="1">
      <c r="D26" s="130" t="s">
        <v>18</v>
      </c>
      <c r="E26" s="436" t="s">
        <v>49</v>
      </c>
      <c r="F26" s="437"/>
      <c r="G26" s="436" t="s">
        <v>100</v>
      </c>
      <c r="H26" s="437"/>
      <c r="I26" s="436" t="s">
        <v>50</v>
      </c>
      <c r="J26" s="459"/>
      <c r="K26" s="436" t="s">
        <v>51</v>
      </c>
      <c r="L26" s="459"/>
      <c r="M26" s="437"/>
      <c r="N26" s="436" t="s">
        <v>52</v>
      </c>
      <c r="O26" s="437"/>
      <c r="P26" s="438" t="s">
        <v>45</v>
      </c>
      <c r="Q26" s="439"/>
      <c r="R26" s="440" t="s">
        <v>53</v>
      </c>
      <c r="S26" s="441"/>
      <c r="T26" s="83"/>
      <c r="U26" s="84"/>
      <c r="V26" s="80"/>
      <c r="W26" s="80"/>
      <c r="X26" s="585" t="s">
        <v>54</v>
      </c>
      <c r="Y26" s="586"/>
      <c r="Z26" s="586"/>
      <c r="AA26" s="586"/>
      <c r="AB26" s="586"/>
      <c r="AC26" s="587"/>
      <c r="AD26" s="442" t="s">
        <v>55</v>
      </c>
      <c r="AE26" s="443"/>
      <c r="AF26" s="444"/>
      <c r="AG26" s="442" t="s">
        <v>56</v>
      </c>
      <c r="AH26" s="443"/>
      <c r="AI26" s="444"/>
      <c r="AJ26" s="85"/>
      <c r="AK26" s="85"/>
      <c r="AL26" s="505" t="s">
        <v>57</v>
      </c>
      <c r="AM26" s="506"/>
      <c r="AN26" s="506"/>
      <c r="AO26" s="506"/>
      <c r="AP26" s="506"/>
      <c r="AQ26" s="506"/>
      <c r="AR26" s="506"/>
      <c r="AS26" s="507"/>
      <c r="AT26" s="581" t="s">
        <v>58</v>
      </c>
      <c r="AU26" s="582"/>
      <c r="AV26" s="582"/>
      <c r="AW26" s="582"/>
      <c r="AX26" s="582"/>
      <c r="AY26" s="582"/>
      <c r="AZ26" s="582"/>
      <c r="BA26" s="582"/>
      <c r="BB26" s="583"/>
      <c r="BC26" s="505" t="s">
        <v>55</v>
      </c>
      <c r="BD26" s="506"/>
      <c r="BE26" s="507"/>
    </row>
    <row r="27" spans="2:64" s="73" customFormat="1" ht="18" customHeight="1" thickBot="1">
      <c r="D27" s="131" t="s">
        <v>31</v>
      </c>
      <c r="E27" s="419">
        <v>36</v>
      </c>
      <c r="F27" s="420"/>
      <c r="G27" s="419">
        <v>4</v>
      </c>
      <c r="H27" s="420"/>
      <c r="I27" s="431"/>
      <c r="J27" s="431"/>
      <c r="K27" s="419"/>
      <c r="L27" s="431"/>
      <c r="M27" s="420"/>
      <c r="N27" s="419"/>
      <c r="O27" s="420"/>
      <c r="P27" s="457">
        <v>12</v>
      </c>
      <c r="Q27" s="458"/>
      <c r="R27" s="419">
        <f>+SUM(E27:Q27)</f>
        <v>52</v>
      </c>
      <c r="S27" s="420"/>
      <c r="T27" s="80"/>
      <c r="U27" s="80"/>
      <c r="V27" s="80"/>
      <c r="W27" s="80"/>
      <c r="X27" s="445" t="s">
        <v>60</v>
      </c>
      <c r="Y27" s="446"/>
      <c r="Z27" s="446"/>
      <c r="AA27" s="446"/>
      <c r="AB27" s="446"/>
      <c r="AC27" s="447"/>
      <c r="AD27" s="451">
        <v>8</v>
      </c>
      <c r="AE27" s="452"/>
      <c r="AF27" s="453"/>
      <c r="AG27" s="451">
        <v>5</v>
      </c>
      <c r="AH27" s="452"/>
      <c r="AI27" s="453"/>
      <c r="AJ27" s="85"/>
      <c r="AK27" s="85"/>
      <c r="AL27" s="550" t="s">
        <v>51</v>
      </c>
      <c r="AM27" s="551"/>
      <c r="AN27" s="551"/>
      <c r="AO27" s="551"/>
      <c r="AP27" s="551"/>
      <c r="AQ27" s="551"/>
      <c r="AR27" s="551"/>
      <c r="AS27" s="552"/>
      <c r="AT27" s="531" t="s">
        <v>59</v>
      </c>
      <c r="AU27" s="532"/>
      <c r="AV27" s="532"/>
      <c r="AW27" s="532"/>
      <c r="AX27" s="532"/>
      <c r="AY27" s="532"/>
      <c r="AZ27" s="532"/>
      <c r="BA27" s="532"/>
      <c r="BB27" s="533"/>
      <c r="BC27" s="522">
        <v>8</v>
      </c>
      <c r="BD27" s="523"/>
      <c r="BE27" s="524"/>
    </row>
    <row r="28" spans="2:64" s="73" customFormat="1" ht="22.2" customHeight="1" thickBot="1">
      <c r="D28" s="132" t="s">
        <v>34</v>
      </c>
      <c r="E28" s="419">
        <v>36</v>
      </c>
      <c r="F28" s="420"/>
      <c r="G28" s="419">
        <v>4</v>
      </c>
      <c r="H28" s="420"/>
      <c r="I28" s="431"/>
      <c r="J28" s="431"/>
      <c r="K28" s="419"/>
      <c r="L28" s="431"/>
      <c r="M28" s="420"/>
      <c r="N28" s="419"/>
      <c r="O28" s="420"/>
      <c r="P28" s="457">
        <v>12</v>
      </c>
      <c r="Q28" s="458"/>
      <c r="R28" s="419">
        <f>+SUM(E28:Q28)</f>
        <v>52</v>
      </c>
      <c r="S28" s="420"/>
      <c r="T28" s="80"/>
      <c r="U28" s="80"/>
      <c r="V28" s="80"/>
      <c r="W28" s="80"/>
      <c r="X28" s="448"/>
      <c r="Y28" s="449"/>
      <c r="Z28" s="449"/>
      <c r="AA28" s="449"/>
      <c r="AB28" s="449"/>
      <c r="AC28" s="450"/>
      <c r="AD28" s="454"/>
      <c r="AE28" s="455"/>
      <c r="AF28" s="456"/>
      <c r="AG28" s="454"/>
      <c r="AH28" s="455"/>
      <c r="AI28" s="456"/>
      <c r="AJ28" s="85"/>
      <c r="AK28" s="85"/>
      <c r="AL28" s="553"/>
      <c r="AM28" s="554"/>
      <c r="AN28" s="554"/>
      <c r="AO28" s="554"/>
      <c r="AP28" s="554"/>
      <c r="AQ28" s="554"/>
      <c r="AR28" s="554"/>
      <c r="AS28" s="555"/>
      <c r="AT28" s="534"/>
      <c r="AU28" s="535"/>
      <c r="AV28" s="535"/>
      <c r="AW28" s="535"/>
      <c r="AX28" s="535"/>
      <c r="AY28" s="535"/>
      <c r="AZ28" s="535"/>
      <c r="BA28" s="535"/>
      <c r="BB28" s="536"/>
      <c r="BC28" s="525"/>
      <c r="BD28" s="526"/>
      <c r="BE28" s="527"/>
    </row>
    <row r="29" spans="2:64" s="73" customFormat="1" ht="22.95" customHeight="1" thickBot="1">
      <c r="D29" s="132" t="s">
        <v>35</v>
      </c>
      <c r="E29" s="419">
        <v>36</v>
      </c>
      <c r="F29" s="420"/>
      <c r="G29" s="419">
        <v>4</v>
      </c>
      <c r="H29" s="420"/>
      <c r="I29" s="431"/>
      <c r="J29" s="431"/>
      <c r="K29" s="419"/>
      <c r="L29" s="431"/>
      <c r="M29" s="420"/>
      <c r="N29" s="419"/>
      <c r="O29" s="420"/>
      <c r="P29" s="457">
        <v>12</v>
      </c>
      <c r="Q29" s="458"/>
      <c r="R29" s="419">
        <f>+SUM(E29:Q29)</f>
        <v>52</v>
      </c>
      <c r="S29" s="420"/>
      <c r="T29" s="80"/>
      <c r="U29" s="80"/>
      <c r="V29" s="80"/>
      <c r="W29" s="80"/>
      <c r="X29" s="563"/>
      <c r="Y29" s="563"/>
      <c r="Z29" s="563"/>
      <c r="AA29" s="563"/>
      <c r="AB29" s="563"/>
      <c r="AC29" s="563"/>
      <c r="AD29" s="435"/>
      <c r="AE29" s="435"/>
      <c r="AF29" s="435"/>
      <c r="AG29" s="435"/>
      <c r="AH29" s="435"/>
      <c r="AI29" s="435"/>
      <c r="AJ29" s="85"/>
      <c r="AK29" s="85"/>
      <c r="AL29" s="556"/>
      <c r="AM29" s="557"/>
      <c r="AN29" s="557"/>
      <c r="AO29" s="557"/>
      <c r="AP29" s="557"/>
      <c r="AQ29" s="557"/>
      <c r="AR29" s="557"/>
      <c r="AS29" s="558"/>
      <c r="AT29" s="537"/>
      <c r="AU29" s="538"/>
      <c r="AV29" s="538"/>
      <c r="AW29" s="538"/>
      <c r="AX29" s="538"/>
      <c r="AY29" s="538"/>
      <c r="AZ29" s="538"/>
      <c r="BA29" s="538"/>
      <c r="BB29" s="539"/>
      <c r="BC29" s="528"/>
      <c r="BD29" s="529"/>
      <c r="BE29" s="530"/>
    </row>
    <row r="30" spans="2:64" s="73" customFormat="1" ht="21" customHeight="1" thickBot="1">
      <c r="D30" s="132" t="s">
        <v>36</v>
      </c>
      <c r="E30" s="419">
        <f>18+9</f>
        <v>27</v>
      </c>
      <c r="F30" s="420"/>
      <c r="G30" s="419">
        <v>3</v>
      </c>
      <c r="H30" s="420"/>
      <c r="I30" s="431">
        <v>5</v>
      </c>
      <c r="J30" s="431"/>
      <c r="K30" s="419">
        <v>4</v>
      </c>
      <c r="L30" s="431"/>
      <c r="M30" s="420"/>
      <c r="N30" s="419">
        <v>2</v>
      </c>
      <c r="O30" s="420"/>
      <c r="P30" s="457">
        <v>2</v>
      </c>
      <c r="Q30" s="458"/>
      <c r="R30" s="419">
        <f>+SUM(E30:Q30)</f>
        <v>43</v>
      </c>
      <c r="S30" s="420"/>
      <c r="T30" s="75"/>
      <c r="U30" s="86"/>
      <c r="V30" s="75"/>
      <c r="W30" s="75"/>
      <c r="X30" s="75"/>
      <c r="Y30" s="75"/>
      <c r="AA30" s="86"/>
      <c r="AB30" s="75"/>
      <c r="AC30" s="75"/>
      <c r="AD30" s="75"/>
      <c r="AE30" s="75"/>
      <c r="AF30" s="75"/>
      <c r="AG30" s="87"/>
      <c r="AL30" s="8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88"/>
      <c r="BE30" s="88"/>
    </row>
    <row r="31" spans="2:64" s="80" customFormat="1" ht="15.75" hidden="1" customHeight="1">
      <c r="C31" s="40"/>
      <c r="D31" s="427"/>
      <c r="E31" s="427"/>
      <c r="F31" s="427"/>
      <c r="G31" s="427"/>
      <c r="W31" s="559"/>
      <c r="X31" s="559"/>
      <c r="Y31" s="559"/>
      <c r="Z31" s="559"/>
      <c r="AA31" s="559"/>
      <c r="AB31" s="559"/>
      <c r="AC31" s="489"/>
      <c r="AD31" s="489"/>
      <c r="AE31" s="489"/>
      <c r="AF31" s="489"/>
      <c r="AG31" s="489"/>
      <c r="AH31" s="489"/>
      <c r="AI31" s="85"/>
      <c r="AJ31" s="85"/>
      <c r="AK31" s="85"/>
      <c r="AL31" s="85"/>
      <c r="AM31" s="257"/>
      <c r="AN31" s="257"/>
      <c r="AO31" s="257"/>
      <c r="AP31" s="257"/>
      <c r="AQ31" s="257"/>
      <c r="AR31" s="257"/>
      <c r="AS31" s="257"/>
      <c r="AT31" s="257"/>
      <c r="AU31" s="258"/>
      <c r="AV31" s="258"/>
      <c r="AW31" s="258"/>
      <c r="AX31" s="258"/>
      <c r="AY31" s="258"/>
      <c r="AZ31" s="258"/>
      <c r="BA31" s="258"/>
      <c r="BB31" s="258"/>
      <c r="BC31" s="258"/>
      <c r="BD31" s="166"/>
      <c r="BE31" s="166"/>
    </row>
    <row r="32" spans="2:64" s="175" customFormat="1" ht="22.95" customHeight="1" thickBot="1">
      <c r="B32" s="183"/>
      <c r="C32" s="183"/>
      <c r="D32" s="518" t="s">
        <v>61</v>
      </c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8"/>
      <c r="BA32" s="518"/>
      <c r="BB32" s="518"/>
      <c r="BC32" s="518"/>
      <c r="BD32" s="518"/>
      <c r="BE32" s="518"/>
      <c r="BF32" s="518"/>
      <c r="BG32" s="183"/>
      <c r="BH32" s="183"/>
      <c r="BI32" s="183"/>
      <c r="BJ32" s="183"/>
    </row>
    <row r="33" spans="1:79" s="175" customFormat="1" ht="36.75" customHeight="1">
      <c r="A33" s="144"/>
      <c r="B33" s="144"/>
      <c r="C33" s="144"/>
      <c r="D33" s="478" t="s">
        <v>62</v>
      </c>
      <c r="E33" s="479"/>
      <c r="F33" s="480"/>
      <c r="G33" s="597" t="s">
        <v>234</v>
      </c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9"/>
      <c r="U33" s="467" t="s">
        <v>107</v>
      </c>
      <c r="V33" s="468"/>
      <c r="W33" s="468"/>
      <c r="X33" s="468"/>
      <c r="Y33" s="468"/>
      <c r="Z33" s="468"/>
      <c r="AA33" s="468"/>
      <c r="AB33" s="469"/>
      <c r="AC33" s="609" t="s">
        <v>63</v>
      </c>
      <c r="AD33" s="610"/>
      <c r="AE33" s="606" t="s">
        <v>64</v>
      </c>
      <c r="AF33" s="607"/>
      <c r="AG33" s="607"/>
      <c r="AH33" s="607"/>
      <c r="AI33" s="607"/>
      <c r="AJ33" s="607"/>
      <c r="AK33" s="607"/>
      <c r="AL33" s="607"/>
      <c r="AM33" s="607"/>
      <c r="AN33" s="607"/>
      <c r="AO33" s="607"/>
      <c r="AP33" s="608"/>
      <c r="AQ33" s="490" t="s">
        <v>108</v>
      </c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2"/>
      <c r="BG33" s="176"/>
      <c r="BH33" s="176"/>
      <c r="BI33" s="176"/>
      <c r="BJ33" s="144"/>
    </row>
    <row r="34" spans="1:79" s="175" customFormat="1" ht="22.2" customHeight="1" thickBot="1">
      <c r="A34" s="144"/>
      <c r="B34" s="144"/>
      <c r="C34" s="144"/>
      <c r="D34" s="481"/>
      <c r="E34" s="482"/>
      <c r="F34" s="483"/>
      <c r="G34" s="600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2"/>
      <c r="U34" s="474" t="s">
        <v>66</v>
      </c>
      <c r="V34" s="475"/>
      <c r="W34" s="474" t="s">
        <v>67</v>
      </c>
      <c r="X34" s="475"/>
      <c r="Y34" s="470" t="s">
        <v>109</v>
      </c>
      <c r="Z34" s="471"/>
      <c r="AA34" s="463" t="s">
        <v>110</v>
      </c>
      <c r="AB34" s="464"/>
      <c r="AC34" s="611"/>
      <c r="AD34" s="612"/>
      <c r="AE34" s="519" t="s">
        <v>68</v>
      </c>
      <c r="AF34" s="475"/>
      <c r="AG34" s="515" t="s">
        <v>69</v>
      </c>
      <c r="AH34" s="516"/>
      <c r="AI34" s="516"/>
      <c r="AJ34" s="516"/>
      <c r="AK34" s="516"/>
      <c r="AL34" s="516"/>
      <c r="AM34" s="516"/>
      <c r="AN34" s="517"/>
      <c r="AO34" s="496" t="s">
        <v>65</v>
      </c>
      <c r="AP34" s="497"/>
      <c r="AQ34" s="493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4"/>
      <c r="BD34" s="494"/>
      <c r="BE34" s="494"/>
      <c r="BF34" s="495"/>
      <c r="BG34" s="160"/>
      <c r="BH34" s="160"/>
      <c r="BI34" s="160"/>
      <c r="BJ34" s="144"/>
    </row>
    <row r="35" spans="1:79" s="175" customFormat="1" ht="22.95" customHeight="1" thickBot="1">
      <c r="A35" s="144"/>
      <c r="B35" s="144"/>
      <c r="C35" s="144"/>
      <c r="D35" s="481"/>
      <c r="E35" s="482"/>
      <c r="F35" s="483"/>
      <c r="G35" s="600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2"/>
      <c r="U35" s="474"/>
      <c r="V35" s="475"/>
      <c r="W35" s="474"/>
      <c r="X35" s="475"/>
      <c r="Y35" s="470"/>
      <c r="Z35" s="471"/>
      <c r="AA35" s="463"/>
      <c r="AB35" s="464"/>
      <c r="AC35" s="611"/>
      <c r="AD35" s="612"/>
      <c r="AE35" s="520"/>
      <c r="AF35" s="475"/>
      <c r="AG35" s="481" t="s">
        <v>70</v>
      </c>
      <c r="AH35" s="483"/>
      <c r="AI35" s="512" t="s">
        <v>71</v>
      </c>
      <c r="AJ35" s="513"/>
      <c r="AK35" s="513"/>
      <c r="AL35" s="513"/>
      <c r="AM35" s="513"/>
      <c r="AN35" s="514"/>
      <c r="AO35" s="496"/>
      <c r="AP35" s="497"/>
      <c r="AQ35" s="502" t="s">
        <v>72</v>
      </c>
      <c r="AR35" s="503"/>
      <c r="AS35" s="503"/>
      <c r="AT35" s="504"/>
      <c r="AU35" s="502" t="s">
        <v>73</v>
      </c>
      <c r="AV35" s="503"/>
      <c r="AW35" s="503"/>
      <c r="AX35" s="504"/>
      <c r="AY35" s="502" t="s">
        <v>74</v>
      </c>
      <c r="AZ35" s="503"/>
      <c r="BA35" s="503"/>
      <c r="BB35" s="504"/>
      <c r="BC35" s="502" t="s">
        <v>75</v>
      </c>
      <c r="BD35" s="503"/>
      <c r="BE35" s="503"/>
      <c r="BF35" s="504"/>
      <c r="BG35" s="166"/>
      <c r="BH35" s="166"/>
      <c r="BI35" s="166"/>
      <c r="BJ35" s="144"/>
    </row>
    <row r="36" spans="1:79" s="175" customFormat="1" ht="24" customHeight="1" thickBot="1">
      <c r="A36" s="144"/>
      <c r="B36" s="144"/>
      <c r="C36" s="144"/>
      <c r="D36" s="481"/>
      <c r="E36" s="482"/>
      <c r="F36" s="483"/>
      <c r="G36" s="600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2"/>
      <c r="U36" s="474"/>
      <c r="V36" s="475"/>
      <c r="W36" s="474"/>
      <c r="X36" s="475"/>
      <c r="Y36" s="470"/>
      <c r="Z36" s="471"/>
      <c r="AA36" s="463"/>
      <c r="AB36" s="464"/>
      <c r="AC36" s="611"/>
      <c r="AD36" s="612"/>
      <c r="AE36" s="520"/>
      <c r="AF36" s="475"/>
      <c r="AG36" s="481"/>
      <c r="AH36" s="483"/>
      <c r="AI36" s="474" t="s">
        <v>76</v>
      </c>
      <c r="AJ36" s="475"/>
      <c r="AK36" s="474" t="s">
        <v>77</v>
      </c>
      <c r="AL36" s="475"/>
      <c r="AM36" s="470" t="s">
        <v>238</v>
      </c>
      <c r="AN36" s="475"/>
      <c r="AO36" s="496"/>
      <c r="AP36" s="497"/>
      <c r="AQ36" s="540" t="s">
        <v>78</v>
      </c>
      <c r="AR36" s="541"/>
      <c r="AS36" s="541"/>
      <c r="AT36" s="541"/>
      <c r="AU36" s="541"/>
      <c r="AV36" s="541"/>
      <c r="AW36" s="541"/>
      <c r="AX36" s="541"/>
      <c r="AY36" s="541"/>
      <c r="AZ36" s="541"/>
      <c r="BA36" s="541"/>
      <c r="BB36" s="541"/>
      <c r="BC36" s="541"/>
      <c r="BD36" s="541"/>
      <c r="BE36" s="541"/>
      <c r="BF36" s="542"/>
      <c r="BG36" s="166"/>
      <c r="BH36" s="166"/>
      <c r="BI36" s="166"/>
      <c r="BJ36" s="144"/>
    </row>
    <row r="37" spans="1:79" s="175" customFormat="1" ht="24" customHeight="1" thickBot="1">
      <c r="A37" s="144"/>
      <c r="B37" s="144"/>
      <c r="C37" s="144"/>
      <c r="D37" s="481"/>
      <c r="E37" s="482"/>
      <c r="F37" s="483"/>
      <c r="G37" s="600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2"/>
      <c r="U37" s="474"/>
      <c r="V37" s="475"/>
      <c r="W37" s="474"/>
      <c r="X37" s="475"/>
      <c r="Y37" s="470"/>
      <c r="Z37" s="471"/>
      <c r="AA37" s="463"/>
      <c r="AB37" s="464"/>
      <c r="AC37" s="611"/>
      <c r="AD37" s="612"/>
      <c r="AE37" s="520"/>
      <c r="AF37" s="475"/>
      <c r="AG37" s="481"/>
      <c r="AH37" s="483"/>
      <c r="AI37" s="474"/>
      <c r="AJ37" s="475"/>
      <c r="AK37" s="474"/>
      <c r="AL37" s="475"/>
      <c r="AM37" s="474"/>
      <c r="AN37" s="475"/>
      <c r="AO37" s="496"/>
      <c r="AP37" s="497"/>
      <c r="AQ37" s="487">
        <v>1</v>
      </c>
      <c r="AR37" s="488"/>
      <c r="AS37" s="543">
        <v>2</v>
      </c>
      <c r="AT37" s="488"/>
      <c r="AU37" s="487">
        <v>3</v>
      </c>
      <c r="AV37" s="488"/>
      <c r="AW37" s="543">
        <v>4</v>
      </c>
      <c r="AX37" s="488"/>
      <c r="AY37" s="487">
        <v>5</v>
      </c>
      <c r="AZ37" s="488"/>
      <c r="BA37" s="543">
        <v>6</v>
      </c>
      <c r="BB37" s="488"/>
      <c r="BC37" s="487">
        <v>7</v>
      </c>
      <c r="BD37" s="488"/>
      <c r="BE37" s="487">
        <v>8</v>
      </c>
      <c r="BF37" s="511"/>
      <c r="BI37" s="166"/>
      <c r="BJ37" s="144"/>
    </row>
    <row r="38" spans="1:79" s="175" customFormat="1" ht="24" customHeight="1" thickBot="1">
      <c r="A38" s="144"/>
      <c r="B38" s="144"/>
      <c r="C38" s="144"/>
      <c r="D38" s="481"/>
      <c r="E38" s="482"/>
      <c r="F38" s="483"/>
      <c r="G38" s="600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2"/>
      <c r="U38" s="474"/>
      <c r="V38" s="475"/>
      <c r="W38" s="474"/>
      <c r="X38" s="475"/>
      <c r="Y38" s="470"/>
      <c r="Z38" s="471"/>
      <c r="AA38" s="463"/>
      <c r="AB38" s="464"/>
      <c r="AC38" s="611"/>
      <c r="AD38" s="612"/>
      <c r="AE38" s="520"/>
      <c r="AF38" s="475"/>
      <c r="AG38" s="481"/>
      <c r="AH38" s="483"/>
      <c r="AI38" s="474"/>
      <c r="AJ38" s="475"/>
      <c r="AK38" s="474"/>
      <c r="AL38" s="475"/>
      <c r="AM38" s="474"/>
      <c r="AN38" s="475"/>
      <c r="AO38" s="496"/>
      <c r="AP38" s="497"/>
      <c r="AQ38" s="502" t="s">
        <v>79</v>
      </c>
      <c r="AR38" s="503"/>
      <c r="AS38" s="503"/>
      <c r="AT38" s="503"/>
      <c r="AU38" s="503"/>
      <c r="AV38" s="503"/>
      <c r="AW38" s="503"/>
      <c r="AX38" s="503"/>
      <c r="AY38" s="503"/>
      <c r="AZ38" s="503"/>
      <c r="BA38" s="503"/>
      <c r="BB38" s="503"/>
      <c r="BC38" s="503"/>
      <c r="BD38" s="503"/>
      <c r="BE38" s="503"/>
      <c r="BF38" s="504"/>
      <c r="BI38" s="166"/>
      <c r="BJ38" s="144"/>
    </row>
    <row r="39" spans="1:79" s="175" customFormat="1" ht="42.6" customHeight="1" thickBot="1">
      <c r="A39" s="144"/>
      <c r="B39" s="144"/>
      <c r="C39" s="144"/>
      <c r="D39" s="484"/>
      <c r="E39" s="485"/>
      <c r="F39" s="486"/>
      <c r="G39" s="603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5"/>
      <c r="U39" s="476"/>
      <c r="V39" s="477"/>
      <c r="W39" s="476"/>
      <c r="X39" s="477"/>
      <c r="Y39" s="472"/>
      <c r="Z39" s="473"/>
      <c r="AA39" s="465"/>
      <c r="AB39" s="466"/>
      <c r="AC39" s="613"/>
      <c r="AD39" s="614"/>
      <c r="AE39" s="521"/>
      <c r="AF39" s="477"/>
      <c r="AG39" s="484"/>
      <c r="AH39" s="486"/>
      <c r="AI39" s="476"/>
      <c r="AJ39" s="477"/>
      <c r="AK39" s="476"/>
      <c r="AL39" s="477"/>
      <c r="AM39" s="476"/>
      <c r="AN39" s="477"/>
      <c r="AO39" s="498"/>
      <c r="AP39" s="499"/>
      <c r="AQ39" s="460">
        <v>18</v>
      </c>
      <c r="AR39" s="461"/>
      <c r="AS39" s="500">
        <v>18</v>
      </c>
      <c r="AT39" s="461"/>
      <c r="AU39" s="460">
        <v>18</v>
      </c>
      <c r="AV39" s="461"/>
      <c r="AW39" s="500">
        <v>18</v>
      </c>
      <c r="AX39" s="461"/>
      <c r="AY39" s="460">
        <v>18</v>
      </c>
      <c r="AZ39" s="461"/>
      <c r="BA39" s="500">
        <v>18</v>
      </c>
      <c r="BB39" s="501"/>
      <c r="BC39" s="500">
        <v>18</v>
      </c>
      <c r="BD39" s="461"/>
      <c r="BE39" s="500">
        <v>9</v>
      </c>
      <c r="BF39" s="501"/>
      <c r="BI39" s="166"/>
      <c r="BJ39" s="144"/>
    </row>
    <row r="40" spans="1:79" s="211" customFormat="1" ht="15.75" customHeight="1" thickBot="1">
      <c r="D40" s="424">
        <v>1</v>
      </c>
      <c r="E40" s="425"/>
      <c r="F40" s="426"/>
      <c r="G40" s="428">
        <v>2</v>
      </c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30"/>
      <c r="U40" s="548">
        <v>3</v>
      </c>
      <c r="V40" s="549"/>
      <c r="W40" s="548">
        <v>4</v>
      </c>
      <c r="X40" s="549"/>
      <c r="Y40" s="548">
        <v>5</v>
      </c>
      <c r="Z40" s="549"/>
      <c r="AA40" s="548">
        <v>6</v>
      </c>
      <c r="AB40" s="549"/>
      <c r="AC40" s="548">
        <v>7</v>
      </c>
      <c r="AD40" s="549"/>
      <c r="AE40" s="548">
        <v>8</v>
      </c>
      <c r="AF40" s="549"/>
      <c r="AG40" s="548">
        <v>9</v>
      </c>
      <c r="AH40" s="549"/>
      <c r="AI40" s="548">
        <v>10</v>
      </c>
      <c r="AJ40" s="549"/>
      <c r="AK40" s="548">
        <v>11</v>
      </c>
      <c r="AL40" s="549"/>
      <c r="AM40" s="548">
        <v>12</v>
      </c>
      <c r="AN40" s="549"/>
      <c r="AO40" s="548">
        <v>13</v>
      </c>
      <c r="AP40" s="549"/>
      <c r="AQ40" s="548">
        <v>14</v>
      </c>
      <c r="AR40" s="549"/>
      <c r="AS40" s="548">
        <v>15</v>
      </c>
      <c r="AT40" s="549"/>
      <c r="AU40" s="548">
        <v>16</v>
      </c>
      <c r="AV40" s="549"/>
      <c r="AW40" s="548">
        <v>17</v>
      </c>
      <c r="AX40" s="549"/>
      <c r="AY40" s="548">
        <v>18</v>
      </c>
      <c r="AZ40" s="549"/>
      <c r="BA40" s="548">
        <v>19</v>
      </c>
      <c r="BB40" s="549"/>
      <c r="BC40" s="548">
        <v>20</v>
      </c>
      <c r="BD40" s="549"/>
      <c r="BE40" s="548">
        <v>21</v>
      </c>
      <c r="BF40" s="549"/>
    </row>
    <row r="41" spans="1:79" s="212" customFormat="1" ht="25.5" customHeight="1" thickBot="1">
      <c r="D41" s="589" t="s">
        <v>111</v>
      </c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90"/>
      <c r="AS41" s="590"/>
      <c r="AT41" s="590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90"/>
      <c r="BF41" s="591"/>
      <c r="BH41" s="213"/>
      <c r="BI41" s="213"/>
      <c r="BJ41" s="213"/>
    </row>
    <row r="42" spans="1:79" s="89" customFormat="1" ht="25.5" customHeight="1" thickBot="1">
      <c r="B42" s="90"/>
      <c r="D42" s="376" t="s">
        <v>101</v>
      </c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568"/>
      <c r="V42" s="568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8"/>
      <c r="BH42" s="91"/>
      <c r="BI42" s="100"/>
      <c r="BJ42" s="100"/>
    </row>
    <row r="43" spans="1:79" s="92" customFormat="1" ht="43.95" customHeight="1">
      <c r="C43" s="110"/>
      <c r="D43" s="421" t="s">
        <v>120</v>
      </c>
      <c r="E43" s="422"/>
      <c r="F43" s="423"/>
      <c r="G43" s="372" t="s">
        <v>121</v>
      </c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92"/>
      <c r="V43" s="392"/>
      <c r="W43" s="392">
        <v>1</v>
      </c>
      <c r="X43" s="392"/>
      <c r="Y43" s="392"/>
      <c r="Z43" s="392"/>
      <c r="AA43" s="392">
        <v>1</v>
      </c>
      <c r="AB43" s="392"/>
      <c r="AC43" s="338">
        <v>2</v>
      </c>
      <c r="AD43" s="337"/>
      <c r="AE43" s="567">
        <f t="shared" ref="AE43:AE60" si="2">AC43*30</f>
        <v>60</v>
      </c>
      <c r="AF43" s="337"/>
      <c r="AG43" s="402">
        <f>+SUM(AI43:AN43)</f>
        <v>36</v>
      </c>
      <c r="AH43" s="375"/>
      <c r="AI43" s="338">
        <v>18</v>
      </c>
      <c r="AJ43" s="336"/>
      <c r="AK43" s="336">
        <v>18</v>
      </c>
      <c r="AL43" s="336"/>
      <c r="AM43" s="336"/>
      <c r="AN43" s="336"/>
      <c r="AO43" s="336">
        <f>AE43-AG43</f>
        <v>24</v>
      </c>
      <c r="AP43" s="337"/>
      <c r="AQ43" s="402">
        <v>2</v>
      </c>
      <c r="AR43" s="567"/>
      <c r="AS43" s="547"/>
      <c r="AT43" s="546"/>
      <c r="AU43" s="545"/>
      <c r="AV43" s="546"/>
      <c r="AW43" s="547"/>
      <c r="AX43" s="546"/>
      <c r="AY43" s="545"/>
      <c r="AZ43" s="546"/>
      <c r="BA43" s="547"/>
      <c r="BB43" s="546"/>
      <c r="BC43" s="545"/>
      <c r="BD43" s="546"/>
      <c r="BE43" s="547"/>
      <c r="BF43" s="569"/>
      <c r="BH43" s="111"/>
      <c r="BI43" s="112"/>
      <c r="BJ43" s="112"/>
      <c r="BL43" s="628"/>
      <c r="BM43" s="628"/>
      <c r="BN43" s="628"/>
      <c r="BO43" s="628"/>
      <c r="BP43" s="628"/>
      <c r="BQ43" s="628"/>
      <c r="BR43" s="628"/>
      <c r="BS43" s="628"/>
      <c r="BT43" s="628"/>
      <c r="BU43" s="628"/>
      <c r="BV43" s="628"/>
      <c r="BW43" s="628"/>
      <c r="BX43" s="628"/>
      <c r="BY43" s="628"/>
      <c r="BZ43" s="628"/>
      <c r="CA43" s="628"/>
    </row>
    <row r="44" spans="1:79" s="92" customFormat="1" ht="25.2" customHeight="1">
      <c r="C44" s="113"/>
      <c r="D44" s="394" t="s">
        <v>122</v>
      </c>
      <c r="E44" s="395"/>
      <c r="F44" s="396"/>
      <c r="G44" s="367" t="s">
        <v>123</v>
      </c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71"/>
      <c r="V44" s="371"/>
      <c r="W44" s="371">
        <v>1</v>
      </c>
      <c r="X44" s="371"/>
      <c r="Y44" s="371"/>
      <c r="Z44" s="371"/>
      <c r="AA44" s="371">
        <v>1</v>
      </c>
      <c r="AB44" s="371"/>
      <c r="AC44" s="331">
        <v>2</v>
      </c>
      <c r="AD44" s="330"/>
      <c r="AE44" s="347">
        <f t="shared" si="2"/>
        <v>60</v>
      </c>
      <c r="AF44" s="330"/>
      <c r="AG44" s="346">
        <f>+SUM(AI44:AN44)</f>
        <v>36</v>
      </c>
      <c r="AH44" s="356"/>
      <c r="AI44" s="331">
        <v>18</v>
      </c>
      <c r="AJ44" s="329"/>
      <c r="AK44" s="329">
        <v>18</v>
      </c>
      <c r="AL44" s="329"/>
      <c r="AM44" s="329"/>
      <c r="AN44" s="329"/>
      <c r="AO44" s="329">
        <f t="shared" ref="AO44:AO60" si="3">AE44-AG44</f>
        <v>24</v>
      </c>
      <c r="AP44" s="330"/>
      <c r="AQ44" s="346">
        <f>AG44/18</f>
        <v>2</v>
      </c>
      <c r="AR44" s="347"/>
      <c r="AS44" s="352"/>
      <c r="AT44" s="356"/>
      <c r="AU44" s="359"/>
      <c r="AV44" s="347"/>
      <c r="AW44" s="410"/>
      <c r="AX44" s="408"/>
      <c r="AY44" s="406"/>
      <c r="AZ44" s="407"/>
      <c r="BA44" s="410"/>
      <c r="BB44" s="411"/>
      <c r="BC44" s="406"/>
      <c r="BD44" s="407"/>
      <c r="BE44" s="408"/>
      <c r="BF44" s="411"/>
      <c r="BH44" s="93"/>
      <c r="BI44" s="93"/>
      <c r="BJ44" s="93"/>
      <c r="BL44" s="628"/>
      <c r="BM44" s="628"/>
      <c r="BN44" s="628"/>
      <c r="BO44" s="628"/>
      <c r="BP44" s="628"/>
      <c r="BQ44" s="628"/>
      <c r="BR44" s="628"/>
      <c r="BS44" s="628"/>
      <c r="BT44" s="628"/>
      <c r="BU44" s="628"/>
      <c r="BV44" s="628"/>
      <c r="BW44" s="628"/>
      <c r="BX44" s="628"/>
      <c r="BY44" s="628"/>
      <c r="BZ44" s="628"/>
      <c r="CA44" s="628"/>
    </row>
    <row r="45" spans="1:79" s="92" customFormat="1" ht="26.4" customHeight="1">
      <c r="C45" s="95"/>
      <c r="D45" s="394" t="s">
        <v>124</v>
      </c>
      <c r="E45" s="395"/>
      <c r="F45" s="396"/>
      <c r="G45" s="367" t="s">
        <v>125</v>
      </c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71"/>
      <c r="V45" s="371"/>
      <c r="W45" s="371">
        <v>2.4</v>
      </c>
      <c r="X45" s="371"/>
      <c r="Y45" s="371"/>
      <c r="Z45" s="371"/>
      <c r="AA45" s="371">
        <v>1.3</v>
      </c>
      <c r="AB45" s="371"/>
      <c r="AC45" s="331">
        <v>5</v>
      </c>
      <c r="AD45" s="330"/>
      <c r="AE45" s="347">
        <f t="shared" si="2"/>
        <v>150</v>
      </c>
      <c r="AF45" s="330"/>
      <c r="AG45" s="346">
        <f t="shared" ref="AG45:AG54" si="4">+SUM(AI45:AN45)</f>
        <v>144</v>
      </c>
      <c r="AH45" s="356"/>
      <c r="AI45" s="331"/>
      <c r="AJ45" s="329"/>
      <c r="AK45" s="329">
        <v>144</v>
      </c>
      <c r="AL45" s="329"/>
      <c r="AM45" s="329"/>
      <c r="AN45" s="329"/>
      <c r="AO45" s="352">
        <f t="shared" si="3"/>
        <v>6</v>
      </c>
      <c r="AP45" s="356"/>
      <c r="AQ45" s="346">
        <v>2</v>
      </c>
      <c r="AR45" s="347"/>
      <c r="AS45" s="359">
        <v>2</v>
      </c>
      <c r="AT45" s="347"/>
      <c r="AU45" s="346">
        <v>2</v>
      </c>
      <c r="AV45" s="347"/>
      <c r="AW45" s="359">
        <v>2</v>
      </c>
      <c r="AX45" s="347"/>
      <c r="AY45" s="406"/>
      <c r="AZ45" s="407"/>
      <c r="BA45" s="408"/>
      <c r="BB45" s="407"/>
      <c r="BC45" s="406"/>
      <c r="BD45" s="407"/>
      <c r="BE45" s="408"/>
      <c r="BF45" s="411"/>
      <c r="BH45" s="93"/>
      <c r="BI45" s="93"/>
      <c r="BJ45" s="93"/>
    </row>
    <row r="46" spans="1:79" s="92" customFormat="1" ht="24" customHeight="1">
      <c r="D46" s="394" t="s">
        <v>126</v>
      </c>
      <c r="E46" s="395"/>
      <c r="F46" s="396"/>
      <c r="G46" s="367" t="s">
        <v>127</v>
      </c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71"/>
      <c r="V46" s="371"/>
      <c r="W46" s="371" t="s">
        <v>80</v>
      </c>
      <c r="X46" s="371"/>
      <c r="Y46" s="371"/>
      <c r="Z46" s="371"/>
      <c r="AA46" s="371">
        <v>1.3</v>
      </c>
      <c r="AB46" s="371"/>
      <c r="AC46" s="331">
        <v>6</v>
      </c>
      <c r="AD46" s="330"/>
      <c r="AE46" s="347">
        <f t="shared" si="2"/>
        <v>180</v>
      </c>
      <c r="AF46" s="330"/>
      <c r="AG46" s="346">
        <f t="shared" si="4"/>
        <v>144</v>
      </c>
      <c r="AH46" s="356"/>
      <c r="AI46" s="331"/>
      <c r="AJ46" s="329"/>
      <c r="AK46" s="329">
        <v>144</v>
      </c>
      <c r="AL46" s="329"/>
      <c r="AM46" s="329"/>
      <c r="AN46" s="329"/>
      <c r="AO46" s="352">
        <f t="shared" si="3"/>
        <v>36</v>
      </c>
      <c r="AP46" s="356"/>
      <c r="AQ46" s="346">
        <v>2</v>
      </c>
      <c r="AR46" s="347"/>
      <c r="AS46" s="352">
        <v>2</v>
      </c>
      <c r="AT46" s="356"/>
      <c r="AU46" s="346">
        <v>2</v>
      </c>
      <c r="AV46" s="347"/>
      <c r="AW46" s="352">
        <v>2</v>
      </c>
      <c r="AX46" s="359"/>
      <c r="AY46" s="406"/>
      <c r="AZ46" s="408"/>
      <c r="BA46" s="410"/>
      <c r="BB46" s="411"/>
      <c r="BC46" s="406"/>
      <c r="BD46" s="408"/>
      <c r="BE46" s="410"/>
      <c r="BF46" s="411"/>
      <c r="BH46" s="93"/>
      <c r="BI46" s="93"/>
      <c r="BJ46" s="93"/>
    </row>
    <row r="47" spans="1:79" s="92" customFormat="1" ht="25.2" customHeight="1">
      <c r="D47" s="394" t="s">
        <v>128</v>
      </c>
      <c r="E47" s="395"/>
      <c r="F47" s="396"/>
      <c r="G47" s="412" t="s">
        <v>129</v>
      </c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680"/>
      <c r="U47" s="409"/>
      <c r="V47" s="371"/>
      <c r="W47" s="371">
        <v>8</v>
      </c>
      <c r="X47" s="371"/>
      <c r="Y47" s="418"/>
      <c r="Z47" s="418"/>
      <c r="AA47" s="371">
        <v>8</v>
      </c>
      <c r="AB47" s="371"/>
      <c r="AC47" s="331">
        <v>2</v>
      </c>
      <c r="AD47" s="330"/>
      <c r="AE47" s="347">
        <f t="shared" si="2"/>
        <v>60</v>
      </c>
      <c r="AF47" s="330"/>
      <c r="AG47" s="346">
        <f t="shared" si="4"/>
        <v>36</v>
      </c>
      <c r="AH47" s="356"/>
      <c r="AI47" s="331">
        <v>18</v>
      </c>
      <c r="AJ47" s="329"/>
      <c r="AK47" s="329">
        <v>18</v>
      </c>
      <c r="AL47" s="329"/>
      <c r="AM47" s="329"/>
      <c r="AN47" s="329"/>
      <c r="AO47" s="352">
        <f t="shared" si="3"/>
        <v>24</v>
      </c>
      <c r="AP47" s="356"/>
      <c r="AQ47" s="346"/>
      <c r="AR47" s="347"/>
      <c r="AS47" s="352"/>
      <c r="AT47" s="356"/>
      <c r="AU47" s="346"/>
      <c r="AV47" s="347"/>
      <c r="AW47" s="352"/>
      <c r="AX47" s="359"/>
      <c r="AY47" s="406"/>
      <c r="AZ47" s="408"/>
      <c r="BA47" s="410"/>
      <c r="BB47" s="411"/>
      <c r="BC47" s="406"/>
      <c r="BD47" s="408"/>
      <c r="BE47" s="352">
        <f>AG47/9</f>
        <v>4</v>
      </c>
      <c r="BF47" s="356"/>
      <c r="BH47" s="114"/>
      <c r="BI47" s="93"/>
      <c r="BJ47" s="93"/>
    </row>
    <row r="48" spans="1:79" s="92" customFormat="1" ht="27.6" customHeight="1">
      <c r="D48" s="394" t="s">
        <v>130</v>
      </c>
      <c r="E48" s="395"/>
      <c r="F48" s="396"/>
      <c r="G48" s="412" t="s">
        <v>131</v>
      </c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4"/>
      <c r="U48" s="371">
        <v>1</v>
      </c>
      <c r="V48" s="371"/>
      <c r="W48" s="371"/>
      <c r="X48" s="371"/>
      <c r="Y48" s="371">
        <v>1</v>
      </c>
      <c r="Z48" s="371"/>
      <c r="AA48" s="371">
        <v>1</v>
      </c>
      <c r="AB48" s="371"/>
      <c r="AC48" s="331">
        <v>4.5</v>
      </c>
      <c r="AD48" s="330"/>
      <c r="AE48" s="347">
        <f t="shared" si="2"/>
        <v>135</v>
      </c>
      <c r="AF48" s="330"/>
      <c r="AG48" s="346">
        <f t="shared" si="4"/>
        <v>72</v>
      </c>
      <c r="AH48" s="356"/>
      <c r="AI48" s="331">
        <v>36</v>
      </c>
      <c r="AJ48" s="329"/>
      <c r="AK48" s="329">
        <v>36</v>
      </c>
      <c r="AL48" s="329"/>
      <c r="AM48" s="329"/>
      <c r="AN48" s="329"/>
      <c r="AO48" s="352">
        <f t="shared" si="3"/>
        <v>63</v>
      </c>
      <c r="AP48" s="356"/>
      <c r="AQ48" s="346">
        <f>AG48/18</f>
        <v>4</v>
      </c>
      <c r="AR48" s="347"/>
      <c r="AS48" s="352"/>
      <c r="AT48" s="356"/>
      <c r="AU48" s="359"/>
      <c r="AV48" s="347"/>
      <c r="AW48" s="410"/>
      <c r="AX48" s="408"/>
      <c r="AY48" s="406"/>
      <c r="AZ48" s="407"/>
      <c r="BA48" s="410"/>
      <c r="BB48" s="411"/>
      <c r="BC48" s="406"/>
      <c r="BD48" s="407"/>
      <c r="BE48" s="408"/>
      <c r="BF48" s="411"/>
      <c r="BH48" s="114"/>
      <c r="BI48" s="93"/>
      <c r="BJ48" s="93"/>
    </row>
    <row r="49" spans="2:62" s="92" customFormat="1" ht="25.2" customHeight="1">
      <c r="D49" s="394" t="s">
        <v>132</v>
      </c>
      <c r="E49" s="395"/>
      <c r="F49" s="396"/>
      <c r="G49" s="403" t="s">
        <v>133</v>
      </c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5"/>
      <c r="U49" s="371">
        <v>2</v>
      </c>
      <c r="V49" s="371"/>
      <c r="W49" s="371">
        <v>1</v>
      </c>
      <c r="X49" s="371"/>
      <c r="Y49" s="371">
        <v>1</v>
      </c>
      <c r="Z49" s="371"/>
      <c r="AA49" s="371">
        <v>1.2</v>
      </c>
      <c r="AB49" s="371"/>
      <c r="AC49" s="331">
        <v>7.5</v>
      </c>
      <c r="AD49" s="330"/>
      <c r="AE49" s="347">
        <f t="shared" si="2"/>
        <v>225</v>
      </c>
      <c r="AF49" s="330"/>
      <c r="AG49" s="346">
        <f t="shared" si="4"/>
        <v>144</v>
      </c>
      <c r="AH49" s="356"/>
      <c r="AI49" s="331">
        <v>72</v>
      </c>
      <c r="AJ49" s="329"/>
      <c r="AK49" s="329">
        <v>72</v>
      </c>
      <c r="AL49" s="329"/>
      <c r="AM49" s="329"/>
      <c r="AN49" s="329"/>
      <c r="AO49" s="352">
        <f>AE49-AG49</f>
        <v>81</v>
      </c>
      <c r="AP49" s="356"/>
      <c r="AQ49" s="346">
        <f>72/18</f>
        <v>4</v>
      </c>
      <c r="AR49" s="347"/>
      <c r="AS49" s="352">
        <f>72/18</f>
        <v>4</v>
      </c>
      <c r="AT49" s="356"/>
      <c r="AU49" s="359"/>
      <c r="AV49" s="347"/>
      <c r="AW49" s="410"/>
      <c r="AX49" s="408"/>
      <c r="AY49" s="406"/>
      <c r="AZ49" s="407"/>
      <c r="BA49" s="410"/>
      <c r="BB49" s="411"/>
      <c r="BC49" s="406"/>
      <c r="BD49" s="407"/>
      <c r="BE49" s="408"/>
      <c r="BF49" s="411"/>
      <c r="BH49" s="114"/>
      <c r="BI49" s="93"/>
      <c r="BJ49" s="93"/>
    </row>
    <row r="50" spans="2:62" s="92" customFormat="1" ht="28.2" customHeight="1">
      <c r="D50" s="133"/>
      <c r="E50" s="395" t="s">
        <v>134</v>
      </c>
      <c r="F50" s="396"/>
      <c r="G50" s="415" t="s">
        <v>213</v>
      </c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7"/>
      <c r="U50" s="371">
        <v>3</v>
      </c>
      <c r="V50" s="371"/>
      <c r="W50" s="371"/>
      <c r="X50" s="371"/>
      <c r="Y50" s="371">
        <v>3</v>
      </c>
      <c r="Z50" s="371"/>
      <c r="AA50" s="371">
        <v>3</v>
      </c>
      <c r="AB50" s="371"/>
      <c r="AC50" s="331">
        <v>5</v>
      </c>
      <c r="AD50" s="330"/>
      <c r="AE50" s="347">
        <f t="shared" si="2"/>
        <v>150</v>
      </c>
      <c r="AF50" s="330"/>
      <c r="AG50" s="346">
        <f t="shared" si="4"/>
        <v>72</v>
      </c>
      <c r="AH50" s="356"/>
      <c r="AI50" s="331">
        <v>36</v>
      </c>
      <c r="AJ50" s="329"/>
      <c r="AK50" s="329">
        <v>36</v>
      </c>
      <c r="AL50" s="329"/>
      <c r="AM50" s="329"/>
      <c r="AN50" s="329"/>
      <c r="AO50" s="352">
        <f t="shared" si="3"/>
        <v>78</v>
      </c>
      <c r="AP50" s="356"/>
      <c r="AQ50" s="346"/>
      <c r="AR50" s="347"/>
      <c r="AS50" s="352"/>
      <c r="AT50" s="356"/>
      <c r="AU50" s="359">
        <f>72/18</f>
        <v>4</v>
      </c>
      <c r="AV50" s="347"/>
      <c r="AW50" s="410"/>
      <c r="AX50" s="408"/>
      <c r="AY50" s="406"/>
      <c r="AZ50" s="407"/>
      <c r="BA50" s="410"/>
      <c r="BB50" s="411"/>
      <c r="BC50" s="406"/>
      <c r="BD50" s="407"/>
      <c r="BE50" s="408"/>
      <c r="BF50" s="411"/>
      <c r="BH50" s="114"/>
      <c r="BI50" s="93"/>
      <c r="BJ50" s="93"/>
    </row>
    <row r="51" spans="2:62" s="92" customFormat="1" ht="28.95" customHeight="1">
      <c r="D51" s="394" t="s">
        <v>136</v>
      </c>
      <c r="E51" s="395"/>
      <c r="F51" s="396"/>
      <c r="G51" s="403" t="s">
        <v>135</v>
      </c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5"/>
      <c r="U51" s="371"/>
      <c r="V51" s="371"/>
      <c r="W51" s="371">
        <v>1.2</v>
      </c>
      <c r="X51" s="371"/>
      <c r="Y51" s="371"/>
      <c r="Z51" s="371"/>
      <c r="AA51" s="371"/>
      <c r="AB51" s="371"/>
      <c r="AC51" s="331">
        <v>6</v>
      </c>
      <c r="AD51" s="330"/>
      <c r="AE51" s="347">
        <f t="shared" si="2"/>
        <v>180</v>
      </c>
      <c r="AF51" s="330"/>
      <c r="AG51" s="346">
        <f>+SUM(AI51:AN51)</f>
        <v>108</v>
      </c>
      <c r="AH51" s="356"/>
      <c r="AI51" s="331">
        <v>36</v>
      </c>
      <c r="AJ51" s="329"/>
      <c r="AK51" s="329">
        <v>72</v>
      </c>
      <c r="AL51" s="329"/>
      <c r="AM51" s="329"/>
      <c r="AN51" s="329"/>
      <c r="AO51" s="352">
        <f t="shared" si="3"/>
        <v>72</v>
      </c>
      <c r="AP51" s="356"/>
      <c r="AQ51" s="346">
        <f>54/18</f>
        <v>3</v>
      </c>
      <c r="AR51" s="347"/>
      <c r="AS51" s="352">
        <f>54/18</f>
        <v>3</v>
      </c>
      <c r="AT51" s="356"/>
      <c r="AU51" s="359"/>
      <c r="AV51" s="347"/>
      <c r="AW51" s="410"/>
      <c r="AX51" s="408"/>
      <c r="AY51" s="406"/>
      <c r="AZ51" s="407"/>
      <c r="BA51" s="410"/>
      <c r="BB51" s="411"/>
      <c r="BC51" s="406"/>
      <c r="BD51" s="407"/>
      <c r="BE51" s="408"/>
      <c r="BF51" s="411"/>
      <c r="BH51" s="114"/>
      <c r="BI51" s="93"/>
      <c r="BJ51" s="93"/>
    </row>
    <row r="52" spans="2:62" s="92" customFormat="1" ht="26.4" customHeight="1">
      <c r="D52" s="394" t="s">
        <v>140</v>
      </c>
      <c r="E52" s="395"/>
      <c r="F52" s="396"/>
      <c r="G52" s="403" t="s">
        <v>137</v>
      </c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5"/>
      <c r="U52" s="371"/>
      <c r="V52" s="371"/>
      <c r="W52" s="371">
        <v>2</v>
      </c>
      <c r="X52" s="371"/>
      <c r="Y52" s="371"/>
      <c r="Z52" s="371"/>
      <c r="AA52" s="371">
        <v>2</v>
      </c>
      <c r="AB52" s="371"/>
      <c r="AC52" s="331">
        <v>3.5</v>
      </c>
      <c r="AD52" s="330"/>
      <c r="AE52" s="347">
        <f t="shared" si="2"/>
        <v>105</v>
      </c>
      <c r="AF52" s="330"/>
      <c r="AG52" s="346">
        <f t="shared" si="4"/>
        <v>54</v>
      </c>
      <c r="AH52" s="356"/>
      <c r="AI52" s="331">
        <v>36</v>
      </c>
      <c r="AJ52" s="329"/>
      <c r="AK52" s="329">
        <v>18</v>
      </c>
      <c r="AL52" s="329"/>
      <c r="AM52" s="329"/>
      <c r="AN52" s="329"/>
      <c r="AO52" s="329">
        <f t="shared" si="3"/>
        <v>51</v>
      </c>
      <c r="AP52" s="330"/>
      <c r="AQ52" s="346"/>
      <c r="AR52" s="347"/>
      <c r="AS52" s="352">
        <f>AG52/18</f>
        <v>3</v>
      </c>
      <c r="AT52" s="356"/>
      <c r="AU52" s="359"/>
      <c r="AV52" s="347"/>
      <c r="AW52" s="410"/>
      <c r="AX52" s="408"/>
      <c r="AY52" s="406"/>
      <c r="AZ52" s="407"/>
      <c r="BA52" s="410"/>
      <c r="BB52" s="411"/>
      <c r="BC52" s="406"/>
      <c r="BD52" s="407"/>
      <c r="BE52" s="408"/>
      <c r="BF52" s="411"/>
      <c r="BH52" s="114"/>
      <c r="BI52" s="93"/>
      <c r="BJ52" s="93"/>
    </row>
    <row r="53" spans="2:62" s="92" customFormat="1" ht="26.4" customHeight="1">
      <c r="D53" s="394" t="s">
        <v>141</v>
      </c>
      <c r="E53" s="395"/>
      <c r="F53" s="396"/>
      <c r="G53" s="403" t="s">
        <v>138</v>
      </c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5"/>
      <c r="U53" s="371"/>
      <c r="V53" s="371"/>
      <c r="W53" s="371">
        <v>2</v>
      </c>
      <c r="X53" s="371"/>
      <c r="Y53" s="371"/>
      <c r="Z53" s="371"/>
      <c r="AA53" s="371">
        <v>2</v>
      </c>
      <c r="AB53" s="371"/>
      <c r="AC53" s="331">
        <v>3.5</v>
      </c>
      <c r="AD53" s="330"/>
      <c r="AE53" s="347">
        <f t="shared" si="2"/>
        <v>105</v>
      </c>
      <c r="AF53" s="330"/>
      <c r="AG53" s="346">
        <f t="shared" si="4"/>
        <v>72</v>
      </c>
      <c r="AH53" s="356"/>
      <c r="AI53" s="331">
        <v>36</v>
      </c>
      <c r="AJ53" s="329"/>
      <c r="AK53" s="329">
        <v>36</v>
      </c>
      <c r="AL53" s="329"/>
      <c r="AM53" s="329"/>
      <c r="AN53" s="329"/>
      <c r="AO53" s="329">
        <f t="shared" si="3"/>
        <v>33</v>
      </c>
      <c r="AP53" s="330"/>
      <c r="AQ53" s="346"/>
      <c r="AR53" s="347"/>
      <c r="AS53" s="352">
        <f>AG53/18</f>
        <v>4</v>
      </c>
      <c r="AT53" s="356"/>
      <c r="AU53" s="359"/>
      <c r="AV53" s="347"/>
      <c r="AW53" s="410"/>
      <c r="AX53" s="408"/>
      <c r="AY53" s="406"/>
      <c r="AZ53" s="407"/>
      <c r="BA53" s="410"/>
      <c r="BB53" s="411"/>
      <c r="BC53" s="406"/>
      <c r="BD53" s="407"/>
      <c r="BE53" s="408"/>
      <c r="BF53" s="411"/>
      <c r="BH53" s="114"/>
      <c r="BI53" s="93"/>
      <c r="BJ53" s="93"/>
    </row>
    <row r="54" spans="2:62" s="92" customFormat="1" ht="26.4" customHeight="1">
      <c r="D54" s="394" t="s">
        <v>142</v>
      </c>
      <c r="E54" s="395"/>
      <c r="F54" s="396"/>
      <c r="G54" s="403" t="s">
        <v>139</v>
      </c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5"/>
      <c r="U54" s="371">
        <v>4</v>
      </c>
      <c r="V54" s="371"/>
      <c r="W54" s="371"/>
      <c r="X54" s="371"/>
      <c r="Y54" s="371">
        <v>4</v>
      </c>
      <c r="Z54" s="371"/>
      <c r="AA54" s="371">
        <v>4</v>
      </c>
      <c r="AB54" s="371"/>
      <c r="AC54" s="331">
        <v>5.5</v>
      </c>
      <c r="AD54" s="330"/>
      <c r="AE54" s="347">
        <f>AC54*30</f>
        <v>165</v>
      </c>
      <c r="AF54" s="352"/>
      <c r="AG54" s="346">
        <f t="shared" si="4"/>
        <v>72</v>
      </c>
      <c r="AH54" s="356"/>
      <c r="AI54" s="331">
        <v>36</v>
      </c>
      <c r="AJ54" s="329"/>
      <c r="AK54" s="329">
        <v>36</v>
      </c>
      <c r="AL54" s="329"/>
      <c r="AM54" s="329"/>
      <c r="AN54" s="329"/>
      <c r="AO54" s="329">
        <f>AE54-AG54</f>
        <v>93</v>
      </c>
      <c r="AP54" s="330"/>
      <c r="AQ54" s="346"/>
      <c r="AR54" s="347"/>
      <c r="AS54" s="352"/>
      <c r="AT54" s="356"/>
      <c r="AU54" s="359"/>
      <c r="AV54" s="347"/>
      <c r="AW54" s="352">
        <f>AG54/18</f>
        <v>4</v>
      </c>
      <c r="AX54" s="359"/>
      <c r="AY54" s="346"/>
      <c r="AZ54" s="347"/>
      <c r="BA54" s="352"/>
      <c r="BB54" s="356"/>
      <c r="BC54" s="346"/>
      <c r="BD54" s="359"/>
      <c r="BE54" s="352"/>
      <c r="BF54" s="356"/>
      <c r="BH54" s="114"/>
      <c r="BI54" s="93"/>
      <c r="BJ54" s="93"/>
    </row>
    <row r="55" spans="2:62" s="89" customFormat="1" ht="43.2" customHeight="1">
      <c r="C55" s="92"/>
      <c r="D55" s="394" t="s">
        <v>143</v>
      </c>
      <c r="E55" s="395"/>
      <c r="F55" s="396"/>
      <c r="G55" s="367" t="s">
        <v>230</v>
      </c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9"/>
      <c r="U55" s="371"/>
      <c r="V55" s="371"/>
      <c r="W55" s="371">
        <v>6</v>
      </c>
      <c r="X55" s="371"/>
      <c r="Y55" s="371">
        <v>6</v>
      </c>
      <c r="Z55" s="371"/>
      <c r="AA55" s="371">
        <v>6</v>
      </c>
      <c r="AB55" s="371"/>
      <c r="AC55" s="331">
        <v>4.5</v>
      </c>
      <c r="AD55" s="330"/>
      <c r="AE55" s="347">
        <f t="shared" si="2"/>
        <v>135</v>
      </c>
      <c r="AF55" s="330"/>
      <c r="AG55" s="346">
        <f t="shared" ref="AG55:AG60" si="5">+SUM(AI55:AN55)</f>
        <v>72</v>
      </c>
      <c r="AH55" s="356"/>
      <c r="AI55" s="615">
        <v>36</v>
      </c>
      <c r="AJ55" s="616"/>
      <c r="AK55" s="616">
        <v>36</v>
      </c>
      <c r="AL55" s="616"/>
      <c r="AM55" s="616"/>
      <c r="AN55" s="616"/>
      <c r="AO55" s="616">
        <f t="shared" si="3"/>
        <v>63</v>
      </c>
      <c r="AP55" s="393"/>
      <c r="AQ55" s="353"/>
      <c r="AR55" s="617"/>
      <c r="AS55" s="353"/>
      <c r="AT55" s="355"/>
      <c r="AU55" s="353"/>
      <c r="AV55" s="354"/>
      <c r="AW55" s="617"/>
      <c r="AX55" s="355"/>
      <c r="AY55" s="353"/>
      <c r="AZ55" s="617"/>
      <c r="BA55" s="353">
        <f>AG55/18</f>
        <v>4</v>
      </c>
      <c r="BB55" s="355"/>
      <c r="BC55" s="353"/>
      <c r="BD55" s="354"/>
      <c r="BE55" s="617"/>
      <c r="BF55" s="355"/>
      <c r="BG55" s="116"/>
      <c r="BH55" s="117"/>
      <c r="BI55" s="117"/>
      <c r="BJ55" s="117"/>
    </row>
    <row r="56" spans="2:62" s="92" customFormat="1" ht="46.8" customHeight="1">
      <c r="D56" s="394" t="s">
        <v>144</v>
      </c>
      <c r="E56" s="395"/>
      <c r="F56" s="396"/>
      <c r="G56" s="415" t="s">
        <v>218</v>
      </c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7"/>
      <c r="U56" s="371">
        <v>8</v>
      </c>
      <c r="V56" s="371"/>
      <c r="W56" s="371"/>
      <c r="X56" s="371"/>
      <c r="Y56" s="371">
        <v>8</v>
      </c>
      <c r="Z56" s="371"/>
      <c r="AA56" s="371">
        <v>8</v>
      </c>
      <c r="AB56" s="371"/>
      <c r="AC56" s="331">
        <v>4.5</v>
      </c>
      <c r="AD56" s="330"/>
      <c r="AE56" s="347">
        <f t="shared" si="2"/>
        <v>135</v>
      </c>
      <c r="AF56" s="352"/>
      <c r="AG56" s="346">
        <f t="shared" si="5"/>
        <v>72</v>
      </c>
      <c r="AH56" s="356"/>
      <c r="AI56" s="331">
        <v>36</v>
      </c>
      <c r="AJ56" s="329"/>
      <c r="AK56" s="329">
        <v>36</v>
      </c>
      <c r="AL56" s="329"/>
      <c r="AM56" s="329"/>
      <c r="AN56" s="329"/>
      <c r="AO56" s="329">
        <f t="shared" si="3"/>
        <v>63</v>
      </c>
      <c r="AP56" s="330"/>
      <c r="AQ56" s="346"/>
      <c r="AR56" s="347"/>
      <c r="AS56" s="352"/>
      <c r="AT56" s="356"/>
      <c r="AU56" s="359"/>
      <c r="AV56" s="347"/>
      <c r="AW56" s="352"/>
      <c r="AX56" s="359"/>
      <c r="AY56" s="346"/>
      <c r="AZ56" s="347"/>
      <c r="BA56" s="352"/>
      <c r="BB56" s="356"/>
      <c r="BC56" s="346"/>
      <c r="BD56" s="359"/>
      <c r="BE56" s="352">
        <f>(AI56+AK56)/9</f>
        <v>8</v>
      </c>
      <c r="BF56" s="356"/>
      <c r="BH56" s="114"/>
      <c r="BI56" s="93"/>
      <c r="BJ56" s="93"/>
    </row>
    <row r="57" spans="2:62" s="92" customFormat="1" ht="50.4" customHeight="1">
      <c r="D57" s="394" t="s">
        <v>145</v>
      </c>
      <c r="E57" s="395"/>
      <c r="F57" s="396"/>
      <c r="G57" s="367" t="s">
        <v>229</v>
      </c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9"/>
      <c r="U57" s="409">
        <v>4</v>
      </c>
      <c r="V57" s="371"/>
      <c r="W57" s="371"/>
      <c r="X57" s="371"/>
      <c r="Y57" s="371">
        <v>4</v>
      </c>
      <c r="Z57" s="371"/>
      <c r="AA57" s="371">
        <v>4</v>
      </c>
      <c r="AB57" s="371"/>
      <c r="AC57" s="331">
        <v>4</v>
      </c>
      <c r="AD57" s="330"/>
      <c r="AE57" s="347">
        <f t="shared" si="2"/>
        <v>120</v>
      </c>
      <c r="AF57" s="352"/>
      <c r="AG57" s="346">
        <f t="shared" si="5"/>
        <v>72</v>
      </c>
      <c r="AH57" s="356"/>
      <c r="AI57" s="331">
        <v>36</v>
      </c>
      <c r="AJ57" s="329"/>
      <c r="AK57" s="329">
        <v>36</v>
      </c>
      <c r="AL57" s="329"/>
      <c r="AM57" s="329"/>
      <c r="AN57" s="329"/>
      <c r="AO57" s="329">
        <f t="shared" si="3"/>
        <v>48</v>
      </c>
      <c r="AP57" s="330"/>
      <c r="AQ57" s="352"/>
      <c r="AR57" s="359"/>
      <c r="AS57" s="352"/>
      <c r="AT57" s="356"/>
      <c r="AU57" s="352"/>
      <c r="AV57" s="347"/>
      <c r="AW57" s="359">
        <f>(AI57+AK57)/18</f>
        <v>4</v>
      </c>
      <c r="AX57" s="356"/>
      <c r="AY57" s="352"/>
      <c r="AZ57" s="359"/>
      <c r="BA57" s="352"/>
      <c r="BB57" s="356"/>
      <c r="BC57" s="352"/>
      <c r="BD57" s="359"/>
      <c r="BE57" s="352"/>
      <c r="BF57" s="356"/>
      <c r="BH57" s="115"/>
      <c r="BI57" s="93"/>
      <c r="BJ57" s="93"/>
    </row>
    <row r="58" spans="2:62" s="89" customFormat="1" ht="37.200000000000003" customHeight="1">
      <c r="C58" s="92"/>
      <c r="D58" s="394" t="s">
        <v>146</v>
      </c>
      <c r="E58" s="395"/>
      <c r="F58" s="396"/>
      <c r="G58" s="367" t="s">
        <v>231</v>
      </c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9"/>
      <c r="U58" s="371">
        <v>7</v>
      </c>
      <c r="V58" s="371"/>
      <c r="W58" s="371"/>
      <c r="X58" s="371"/>
      <c r="Y58" s="371"/>
      <c r="Z58" s="371"/>
      <c r="AA58" s="371">
        <v>7</v>
      </c>
      <c r="AB58" s="371"/>
      <c r="AC58" s="331">
        <v>4</v>
      </c>
      <c r="AD58" s="330"/>
      <c r="AE58" s="347">
        <f t="shared" si="2"/>
        <v>120</v>
      </c>
      <c r="AF58" s="330"/>
      <c r="AG58" s="346">
        <f t="shared" si="5"/>
        <v>72</v>
      </c>
      <c r="AH58" s="356"/>
      <c r="AI58" s="615">
        <v>36</v>
      </c>
      <c r="AJ58" s="616"/>
      <c r="AK58" s="616">
        <v>36</v>
      </c>
      <c r="AL58" s="616"/>
      <c r="AM58" s="616"/>
      <c r="AN58" s="616"/>
      <c r="AO58" s="616">
        <f t="shared" si="3"/>
        <v>48</v>
      </c>
      <c r="AP58" s="393"/>
      <c r="AQ58" s="353"/>
      <c r="AR58" s="617"/>
      <c r="AS58" s="353"/>
      <c r="AT58" s="355"/>
      <c r="AU58" s="353"/>
      <c r="AV58" s="354"/>
      <c r="AW58" s="617"/>
      <c r="AX58" s="355"/>
      <c r="AY58" s="353"/>
      <c r="AZ58" s="617"/>
      <c r="BA58" s="353"/>
      <c r="BB58" s="355"/>
      <c r="BC58" s="353">
        <f>(AI58+AK58)/18</f>
        <v>4</v>
      </c>
      <c r="BD58" s="354"/>
      <c r="BE58" s="617"/>
      <c r="BF58" s="355"/>
      <c r="BG58" s="116"/>
      <c r="BH58" s="117"/>
      <c r="BI58" s="117"/>
      <c r="BJ58" s="117"/>
    </row>
    <row r="59" spans="2:62" s="92" customFormat="1" ht="36" customHeight="1">
      <c r="D59" s="394" t="s">
        <v>147</v>
      </c>
      <c r="E59" s="395"/>
      <c r="F59" s="396"/>
      <c r="G59" s="367" t="s">
        <v>227</v>
      </c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9"/>
      <c r="U59" s="371">
        <v>6</v>
      </c>
      <c r="V59" s="371"/>
      <c r="W59" s="371">
        <v>5</v>
      </c>
      <c r="X59" s="371"/>
      <c r="Y59" s="371">
        <v>5.6</v>
      </c>
      <c r="Z59" s="371"/>
      <c r="AA59" s="371">
        <v>5.6</v>
      </c>
      <c r="AB59" s="371"/>
      <c r="AC59" s="331">
        <v>7</v>
      </c>
      <c r="AD59" s="330"/>
      <c r="AE59" s="347">
        <f t="shared" si="2"/>
        <v>210</v>
      </c>
      <c r="AF59" s="330"/>
      <c r="AG59" s="346">
        <f t="shared" si="5"/>
        <v>108</v>
      </c>
      <c r="AH59" s="356"/>
      <c r="AI59" s="331">
        <v>36</v>
      </c>
      <c r="AJ59" s="329"/>
      <c r="AK59" s="329">
        <v>72</v>
      </c>
      <c r="AL59" s="329"/>
      <c r="AM59" s="329"/>
      <c r="AN59" s="329"/>
      <c r="AO59" s="329">
        <f t="shared" si="3"/>
        <v>102</v>
      </c>
      <c r="AP59" s="330"/>
      <c r="AQ59" s="346"/>
      <c r="AR59" s="347"/>
      <c r="AS59" s="352"/>
      <c r="AT59" s="356"/>
      <c r="AU59" s="359"/>
      <c r="AV59" s="347"/>
      <c r="AW59" s="352"/>
      <c r="AX59" s="359"/>
      <c r="AY59" s="346">
        <f>(18+36)/18</f>
        <v>3</v>
      </c>
      <c r="AZ59" s="347"/>
      <c r="BA59" s="352">
        <v>3</v>
      </c>
      <c r="BB59" s="356"/>
      <c r="BC59" s="346"/>
      <c r="BD59" s="347"/>
      <c r="BE59" s="359"/>
      <c r="BF59" s="356"/>
      <c r="BH59" s="114"/>
      <c r="BI59" s="93"/>
      <c r="BJ59" s="93"/>
    </row>
    <row r="60" spans="2:62" s="92" customFormat="1" ht="34.799999999999997" customHeight="1" thickBot="1">
      <c r="B60" s="209"/>
      <c r="D60" s="676" t="s">
        <v>148</v>
      </c>
      <c r="E60" s="677"/>
      <c r="F60" s="678"/>
      <c r="G60" s="672" t="s">
        <v>222</v>
      </c>
      <c r="H60" s="673"/>
      <c r="I60" s="673"/>
      <c r="J60" s="673"/>
      <c r="K60" s="673"/>
      <c r="L60" s="673"/>
      <c r="M60" s="673"/>
      <c r="N60" s="673"/>
      <c r="O60" s="673"/>
      <c r="P60" s="673"/>
      <c r="Q60" s="673"/>
      <c r="R60" s="673"/>
      <c r="S60" s="673"/>
      <c r="T60" s="674"/>
      <c r="U60" s="624">
        <v>3</v>
      </c>
      <c r="V60" s="624"/>
      <c r="W60" s="624"/>
      <c r="X60" s="624"/>
      <c r="Y60" s="624">
        <v>3</v>
      </c>
      <c r="Z60" s="624"/>
      <c r="AA60" s="624">
        <v>3</v>
      </c>
      <c r="AB60" s="624"/>
      <c r="AC60" s="622">
        <v>3.5</v>
      </c>
      <c r="AD60" s="623"/>
      <c r="AE60" s="619">
        <f t="shared" si="2"/>
        <v>105</v>
      </c>
      <c r="AF60" s="623"/>
      <c r="AG60" s="346">
        <f t="shared" si="5"/>
        <v>54</v>
      </c>
      <c r="AH60" s="356"/>
      <c r="AI60" s="622">
        <v>18</v>
      </c>
      <c r="AJ60" s="620"/>
      <c r="AK60" s="620">
        <v>36</v>
      </c>
      <c r="AL60" s="620"/>
      <c r="AM60" s="620"/>
      <c r="AN60" s="620"/>
      <c r="AO60" s="620">
        <f t="shared" si="3"/>
        <v>51</v>
      </c>
      <c r="AP60" s="623"/>
      <c r="AQ60" s="618"/>
      <c r="AR60" s="619"/>
      <c r="AS60" s="626"/>
      <c r="AT60" s="627"/>
      <c r="AU60" s="625">
        <f>(AI60+AK60)/18</f>
        <v>3</v>
      </c>
      <c r="AV60" s="619"/>
      <c r="AW60" s="626"/>
      <c r="AX60" s="625"/>
      <c r="AY60" s="618"/>
      <c r="AZ60" s="619"/>
      <c r="BA60" s="626"/>
      <c r="BB60" s="627"/>
      <c r="BC60" s="618"/>
      <c r="BD60" s="619"/>
      <c r="BE60" s="625"/>
      <c r="BF60" s="627"/>
      <c r="BH60" s="114"/>
      <c r="BI60" s="93"/>
      <c r="BJ60" s="93"/>
    </row>
    <row r="61" spans="2:62" s="92" customFormat="1" ht="30" customHeight="1" thickBot="1">
      <c r="D61" s="675" t="s">
        <v>112</v>
      </c>
      <c r="E61" s="675"/>
      <c r="F61" s="675"/>
      <c r="G61" s="675"/>
      <c r="H61" s="675"/>
      <c r="I61" s="675"/>
      <c r="J61" s="675"/>
      <c r="K61" s="675"/>
      <c r="L61" s="675"/>
      <c r="M61" s="675"/>
      <c r="N61" s="675"/>
      <c r="O61" s="675"/>
      <c r="P61" s="675"/>
      <c r="Q61" s="675"/>
      <c r="R61" s="675"/>
      <c r="S61" s="675"/>
      <c r="T61" s="675"/>
      <c r="U61" s="386">
        <v>9</v>
      </c>
      <c r="V61" s="386"/>
      <c r="W61" s="386">
        <v>14</v>
      </c>
      <c r="X61" s="386"/>
      <c r="Y61" s="386">
        <v>10</v>
      </c>
      <c r="Z61" s="386"/>
      <c r="AA61" s="432">
        <v>21</v>
      </c>
      <c r="AB61" s="432"/>
      <c r="AC61" s="434">
        <f>SUM(AC43:AD60)</f>
        <v>80</v>
      </c>
      <c r="AD61" s="387"/>
      <c r="AE61" s="433">
        <f>SUM(AE43:AF60)</f>
        <v>2400</v>
      </c>
      <c r="AF61" s="432"/>
      <c r="AG61" s="339">
        <f>SUM(AG43:AH60)</f>
        <v>1440</v>
      </c>
      <c r="AH61" s="341"/>
      <c r="AI61" s="621">
        <f>SUM(AI43:AJ60)</f>
        <v>540</v>
      </c>
      <c r="AJ61" s="357"/>
      <c r="AK61" s="357">
        <f>SUM(AK43:AL60)</f>
        <v>900</v>
      </c>
      <c r="AL61" s="357"/>
      <c r="AM61" s="357"/>
      <c r="AN61" s="357"/>
      <c r="AO61" s="357">
        <f>SUM(AO43:AP60)</f>
        <v>960</v>
      </c>
      <c r="AP61" s="358"/>
      <c r="AQ61" s="339">
        <f>SUM(AQ43:AR60)</f>
        <v>19</v>
      </c>
      <c r="AR61" s="340"/>
      <c r="AS61" s="339">
        <f>SUM(AS43:AT60)</f>
        <v>18</v>
      </c>
      <c r="AT61" s="340"/>
      <c r="AU61" s="339">
        <f>SUM(AU43:AV60)</f>
        <v>11</v>
      </c>
      <c r="AV61" s="340"/>
      <c r="AW61" s="339">
        <f>SUM(AW43:AX60)</f>
        <v>12</v>
      </c>
      <c r="AX61" s="340"/>
      <c r="AY61" s="339">
        <f>SUM(AY43:AZ60)</f>
        <v>3</v>
      </c>
      <c r="AZ61" s="340"/>
      <c r="BA61" s="339">
        <f>SUM(BA43:BB60)</f>
        <v>7</v>
      </c>
      <c r="BB61" s="340"/>
      <c r="BC61" s="339">
        <f>SUM(BC43:BD60)</f>
        <v>4</v>
      </c>
      <c r="BD61" s="340"/>
      <c r="BE61" s="339">
        <f>SUM(BE43:BF60)</f>
        <v>12</v>
      </c>
      <c r="BF61" s="341"/>
      <c r="BH61" s="101"/>
      <c r="BI61" s="93"/>
      <c r="BJ61" s="93"/>
    </row>
    <row r="62" spans="2:62" s="92" customFormat="1" ht="21.75" customHeight="1" thickBot="1">
      <c r="D62" s="376" t="s">
        <v>105</v>
      </c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568"/>
      <c r="V62" s="568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  <c r="AR62" s="377"/>
      <c r="AS62" s="377"/>
      <c r="AT62" s="377"/>
      <c r="AU62" s="377"/>
      <c r="AV62" s="377"/>
      <c r="AW62" s="377"/>
      <c r="AX62" s="377"/>
      <c r="AY62" s="377"/>
      <c r="AZ62" s="377"/>
      <c r="BA62" s="377"/>
      <c r="BB62" s="377"/>
      <c r="BC62" s="377"/>
      <c r="BD62" s="377"/>
      <c r="BE62" s="377"/>
      <c r="BF62" s="378"/>
      <c r="BH62" s="101"/>
      <c r="BI62" s="93"/>
      <c r="BJ62" s="93"/>
    </row>
    <row r="63" spans="2:62" s="92" customFormat="1" ht="25.2" customHeight="1">
      <c r="D63" s="364" t="s">
        <v>149</v>
      </c>
      <c r="E63" s="365"/>
      <c r="F63" s="366"/>
      <c r="G63" s="372" t="s">
        <v>150</v>
      </c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4"/>
      <c r="U63" s="392">
        <v>1</v>
      </c>
      <c r="V63" s="392"/>
      <c r="W63" s="392"/>
      <c r="X63" s="392"/>
      <c r="Y63" s="392">
        <v>1</v>
      </c>
      <c r="Z63" s="392"/>
      <c r="AA63" s="392">
        <v>1</v>
      </c>
      <c r="AB63" s="392"/>
      <c r="AC63" s="402">
        <v>4.5</v>
      </c>
      <c r="AD63" s="375"/>
      <c r="AE63" s="359">
        <f t="shared" ref="AE63:AE84" si="6">AC63*30</f>
        <v>135</v>
      </c>
      <c r="AF63" s="356"/>
      <c r="AG63" s="346">
        <f t="shared" ref="AG63:AG76" si="7">+SUM(AI63:AN63)</f>
        <v>72</v>
      </c>
      <c r="AH63" s="356"/>
      <c r="AI63" s="331">
        <v>36</v>
      </c>
      <c r="AJ63" s="329"/>
      <c r="AK63" s="329">
        <v>36</v>
      </c>
      <c r="AL63" s="329"/>
      <c r="AM63" s="329"/>
      <c r="AN63" s="329"/>
      <c r="AO63" s="329">
        <f t="shared" ref="AO63:AO87" si="8">AE63-AG63</f>
        <v>63</v>
      </c>
      <c r="AP63" s="330"/>
      <c r="AQ63" s="346">
        <f>AG63/18</f>
        <v>4</v>
      </c>
      <c r="AR63" s="359"/>
      <c r="AS63" s="327"/>
      <c r="AT63" s="375"/>
      <c r="AU63" s="338"/>
      <c r="AV63" s="336"/>
      <c r="AW63" s="336"/>
      <c r="AX63" s="337"/>
      <c r="AY63" s="359"/>
      <c r="AZ63" s="359"/>
      <c r="BA63" s="327"/>
      <c r="BB63" s="567"/>
      <c r="BC63" s="402"/>
      <c r="BD63" s="567"/>
      <c r="BE63" s="359"/>
      <c r="BF63" s="356"/>
      <c r="BH63" s="101"/>
      <c r="BI63" s="93"/>
      <c r="BJ63" s="93"/>
    </row>
    <row r="64" spans="2:62" s="92" customFormat="1" ht="27.6" customHeight="1">
      <c r="D64" s="394" t="s">
        <v>151</v>
      </c>
      <c r="E64" s="395"/>
      <c r="F64" s="396"/>
      <c r="G64" s="367" t="s">
        <v>152</v>
      </c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9"/>
      <c r="U64" s="371"/>
      <c r="V64" s="371"/>
      <c r="W64" s="371">
        <v>1</v>
      </c>
      <c r="X64" s="371"/>
      <c r="Y64" s="371">
        <v>1</v>
      </c>
      <c r="Z64" s="371"/>
      <c r="AA64" s="371">
        <v>1</v>
      </c>
      <c r="AB64" s="371"/>
      <c r="AC64" s="346">
        <v>4</v>
      </c>
      <c r="AD64" s="356"/>
      <c r="AE64" s="359">
        <f t="shared" si="6"/>
        <v>120</v>
      </c>
      <c r="AF64" s="356"/>
      <c r="AG64" s="346">
        <f t="shared" si="7"/>
        <v>72</v>
      </c>
      <c r="AH64" s="356"/>
      <c r="AI64" s="331">
        <v>36</v>
      </c>
      <c r="AJ64" s="329"/>
      <c r="AK64" s="329">
        <v>36</v>
      </c>
      <c r="AL64" s="329"/>
      <c r="AM64" s="329"/>
      <c r="AN64" s="329"/>
      <c r="AO64" s="329">
        <f t="shared" si="8"/>
        <v>48</v>
      </c>
      <c r="AP64" s="330"/>
      <c r="AQ64" s="352">
        <f>AG64/18</f>
        <v>4</v>
      </c>
      <c r="AR64" s="359"/>
      <c r="AS64" s="352"/>
      <c r="AT64" s="356"/>
      <c r="AU64" s="331"/>
      <c r="AV64" s="329"/>
      <c r="AW64" s="329"/>
      <c r="AX64" s="330"/>
      <c r="AY64" s="359"/>
      <c r="AZ64" s="359"/>
      <c r="BA64" s="352"/>
      <c r="BB64" s="356"/>
      <c r="BC64" s="352"/>
      <c r="BD64" s="347"/>
      <c r="BE64" s="359"/>
      <c r="BF64" s="356"/>
      <c r="BH64" s="101"/>
      <c r="BI64" s="93"/>
      <c r="BJ64" s="93"/>
    </row>
    <row r="65" spans="4:62" s="92" customFormat="1" ht="26.4" customHeight="1">
      <c r="D65" s="394" t="s">
        <v>153</v>
      </c>
      <c r="E65" s="395"/>
      <c r="F65" s="396"/>
      <c r="G65" s="367" t="s">
        <v>154</v>
      </c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9"/>
      <c r="U65" s="371">
        <v>1</v>
      </c>
      <c r="V65" s="371"/>
      <c r="W65" s="371"/>
      <c r="X65" s="371"/>
      <c r="Y65" s="371">
        <v>1</v>
      </c>
      <c r="Z65" s="371"/>
      <c r="AA65" s="371">
        <v>1</v>
      </c>
      <c r="AB65" s="371"/>
      <c r="AC65" s="346">
        <v>4</v>
      </c>
      <c r="AD65" s="356"/>
      <c r="AE65" s="359">
        <f t="shared" si="6"/>
        <v>120</v>
      </c>
      <c r="AF65" s="356"/>
      <c r="AG65" s="346">
        <f t="shared" si="7"/>
        <v>72</v>
      </c>
      <c r="AH65" s="356"/>
      <c r="AI65" s="331">
        <v>36</v>
      </c>
      <c r="AJ65" s="329"/>
      <c r="AK65" s="329">
        <v>36</v>
      </c>
      <c r="AL65" s="329"/>
      <c r="AM65" s="329"/>
      <c r="AN65" s="329"/>
      <c r="AO65" s="329">
        <f t="shared" si="8"/>
        <v>48</v>
      </c>
      <c r="AP65" s="330"/>
      <c r="AQ65" s="352">
        <f>AG65/18</f>
        <v>4</v>
      </c>
      <c r="AR65" s="359"/>
      <c r="AS65" s="352"/>
      <c r="AT65" s="356"/>
      <c r="AU65" s="331"/>
      <c r="AV65" s="329"/>
      <c r="AW65" s="329"/>
      <c r="AX65" s="330"/>
      <c r="AY65" s="359"/>
      <c r="AZ65" s="359"/>
      <c r="BA65" s="352"/>
      <c r="BB65" s="356"/>
      <c r="BC65" s="352"/>
      <c r="BD65" s="347"/>
      <c r="BE65" s="359"/>
      <c r="BF65" s="356"/>
      <c r="BH65" s="101"/>
      <c r="BI65" s="93"/>
      <c r="BJ65" s="93"/>
    </row>
    <row r="66" spans="4:62" s="92" customFormat="1" ht="27.6" customHeight="1">
      <c r="D66" s="394" t="s">
        <v>155</v>
      </c>
      <c r="E66" s="395"/>
      <c r="F66" s="396"/>
      <c r="G66" s="367" t="s">
        <v>156</v>
      </c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9"/>
      <c r="U66" s="371">
        <v>2</v>
      </c>
      <c r="V66" s="371"/>
      <c r="W66" s="371"/>
      <c r="X66" s="371"/>
      <c r="Y66" s="371">
        <v>2</v>
      </c>
      <c r="Z66" s="371"/>
      <c r="AA66" s="371">
        <v>2</v>
      </c>
      <c r="AB66" s="371"/>
      <c r="AC66" s="346">
        <v>4.5</v>
      </c>
      <c r="AD66" s="356"/>
      <c r="AE66" s="359">
        <f t="shared" si="6"/>
        <v>135</v>
      </c>
      <c r="AF66" s="356"/>
      <c r="AG66" s="346">
        <f t="shared" si="7"/>
        <v>72</v>
      </c>
      <c r="AH66" s="356"/>
      <c r="AI66" s="331">
        <v>36</v>
      </c>
      <c r="AJ66" s="329"/>
      <c r="AK66" s="329">
        <v>36</v>
      </c>
      <c r="AL66" s="329"/>
      <c r="AM66" s="329"/>
      <c r="AN66" s="329"/>
      <c r="AO66" s="329">
        <f t="shared" si="8"/>
        <v>63</v>
      </c>
      <c r="AP66" s="330"/>
      <c r="AQ66" s="352"/>
      <c r="AR66" s="359"/>
      <c r="AS66" s="352">
        <f>AG66/18</f>
        <v>4</v>
      </c>
      <c r="AT66" s="356"/>
      <c r="AU66" s="331"/>
      <c r="AV66" s="329"/>
      <c r="AW66" s="329"/>
      <c r="AX66" s="330"/>
      <c r="AY66" s="359"/>
      <c r="AZ66" s="359"/>
      <c r="BA66" s="352"/>
      <c r="BB66" s="356"/>
      <c r="BC66" s="352"/>
      <c r="BD66" s="347"/>
      <c r="BE66" s="359"/>
      <c r="BF66" s="356"/>
      <c r="BH66" s="101"/>
      <c r="BI66" s="93"/>
      <c r="BJ66" s="93"/>
    </row>
    <row r="67" spans="4:62" s="92" customFormat="1" ht="31.2" customHeight="1">
      <c r="D67" s="394" t="s">
        <v>157</v>
      </c>
      <c r="E67" s="395"/>
      <c r="F67" s="396"/>
      <c r="G67" s="367" t="s">
        <v>158</v>
      </c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9"/>
      <c r="U67" s="371"/>
      <c r="V67" s="371"/>
      <c r="W67" s="371">
        <v>2</v>
      </c>
      <c r="X67" s="371"/>
      <c r="Y67" s="371">
        <v>2</v>
      </c>
      <c r="Z67" s="371"/>
      <c r="AA67" s="371">
        <v>2</v>
      </c>
      <c r="AB67" s="371"/>
      <c r="AC67" s="346">
        <v>4</v>
      </c>
      <c r="AD67" s="356"/>
      <c r="AE67" s="359">
        <f t="shared" si="6"/>
        <v>120</v>
      </c>
      <c r="AF67" s="356"/>
      <c r="AG67" s="346">
        <f t="shared" si="7"/>
        <v>72</v>
      </c>
      <c r="AH67" s="356"/>
      <c r="AI67" s="331">
        <v>36</v>
      </c>
      <c r="AJ67" s="329"/>
      <c r="AK67" s="329">
        <v>36</v>
      </c>
      <c r="AL67" s="329"/>
      <c r="AM67" s="329"/>
      <c r="AN67" s="329"/>
      <c r="AO67" s="329">
        <f t="shared" si="8"/>
        <v>48</v>
      </c>
      <c r="AP67" s="330"/>
      <c r="AQ67" s="352"/>
      <c r="AR67" s="359"/>
      <c r="AS67" s="352">
        <f>AG67/18</f>
        <v>4</v>
      </c>
      <c r="AT67" s="356"/>
      <c r="AU67" s="331"/>
      <c r="AV67" s="329"/>
      <c r="AW67" s="329"/>
      <c r="AX67" s="330"/>
      <c r="AY67" s="359"/>
      <c r="AZ67" s="359"/>
      <c r="BA67" s="352"/>
      <c r="BB67" s="356"/>
      <c r="BC67" s="352"/>
      <c r="BD67" s="347"/>
      <c r="BE67" s="359"/>
      <c r="BF67" s="356"/>
      <c r="BH67" s="101"/>
      <c r="BI67" s="93"/>
      <c r="BJ67" s="93"/>
    </row>
    <row r="68" spans="4:62" s="92" customFormat="1" ht="39" customHeight="1">
      <c r="D68" s="394" t="s">
        <v>159</v>
      </c>
      <c r="E68" s="395"/>
      <c r="F68" s="396"/>
      <c r="G68" s="367" t="s">
        <v>197</v>
      </c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9"/>
      <c r="U68" s="371">
        <v>2</v>
      </c>
      <c r="V68" s="371"/>
      <c r="W68" s="371"/>
      <c r="X68" s="371"/>
      <c r="Y68" s="371">
        <v>2</v>
      </c>
      <c r="Z68" s="371"/>
      <c r="AA68" s="371">
        <v>2</v>
      </c>
      <c r="AB68" s="371"/>
      <c r="AC68" s="346">
        <v>4.5</v>
      </c>
      <c r="AD68" s="356"/>
      <c r="AE68" s="359">
        <f t="shared" si="6"/>
        <v>135</v>
      </c>
      <c r="AF68" s="356"/>
      <c r="AG68" s="346">
        <f t="shared" si="7"/>
        <v>72</v>
      </c>
      <c r="AH68" s="356"/>
      <c r="AI68" s="331">
        <v>36</v>
      </c>
      <c r="AJ68" s="329"/>
      <c r="AK68" s="329">
        <v>36</v>
      </c>
      <c r="AL68" s="329"/>
      <c r="AM68" s="329"/>
      <c r="AN68" s="329"/>
      <c r="AO68" s="329">
        <f t="shared" si="8"/>
        <v>63</v>
      </c>
      <c r="AP68" s="330"/>
      <c r="AQ68" s="352"/>
      <c r="AR68" s="359"/>
      <c r="AS68" s="352">
        <f>72/18</f>
        <v>4</v>
      </c>
      <c r="AT68" s="356"/>
      <c r="AU68" s="331"/>
      <c r="AV68" s="329"/>
      <c r="AW68" s="329"/>
      <c r="AX68" s="330"/>
      <c r="AY68" s="359"/>
      <c r="AZ68" s="359"/>
      <c r="BA68" s="352"/>
      <c r="BB68" s="356"/>
      <c r="BC68" s="352"/>
      <c r="BD68" s="347"/>
      <c r="BE68" s="359"/>
      <c r="BF68" s="356"/>
      <c r="BH68" s="101"/>
      <c r="BI68" s="93"/>
      <c r="BJ68" s="93"/>
    </row>
    <row r="69" spans="4:62" s="92" customFormat="1" ht="31.2" customHeight="1">
      <c r="D69" s="394" t="s">
        <v>160</v>
      </c>
      <c r="E69" s="395"/>
      <c r="F69" s="396"/>
      <c r="G69" s="367" t="s">
        <v>161</v>
      </c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9"/>
      <c r="U69" s="371">
        <v>3</v>
      </c>
      <c r="V69" s="371"/>
      <c r="W69" s="371"/>
      <c r="X69" s="371"/>
      <c r="Y69" s="371">
        <v>3</v>
      </c>
      <c r="Z69" s="371"/>
      <c r="AA69" s="371">
        <v>3</v>
      </c>
      <c r="AB69" s="371"/>
      <c r="AC69" s="346">
        <v>5</v>
      </c>
      <c r="AD69" s="356"/>
      <c r="AE69" s="359">
        <f t="shared" si="6"/>
        <v>150</v>
      </c>
      <c r="AF69" s="356"/>
      <c r="AG69" s="346">
        <f t="shared" si="7"/>
        <v>72</v>
      </c>
      <c r="AH69" s="356"/>
      <c r="AI69" s="331">
        <v>36</v>
      </c>
      <c r="AJ69" s="329"/>
      <c r="AK69" s="329">
        <v>36</v>
      </c>
      <c r="AL69" s="329"/>
      <c r="AM69" s="329"/>
      <c r="AN69" s="329"/>
      <c r="AO69" s="329">
        <f t="shared" si="8"/>
        <v>78</v>
      </c>
      <c r="AP69" s="330"/>
      <c r="AQ69" s="352"/>
      <c r="AR69" s="359"/>
      <c r="AS69" s="352"/>
      <c r="AT69" s="356"/>
      <c r="AU69" s="331">
        <f>AG69/18</f>
        <v>4</v>
      </c>
      <c r="AV69" s="329"/>
      <c r="AW69" s="329"/>
      <c r="AX69" s="330"/>
      <c r="AY69" s="359"/>
      <c r="AZ69" s="359"/>
      <c r="BA69" s="352"/>
      <c r="BB69" s="356"/>
      <c r="BC69" s="352"/>
      <c r="BD69" s="347"/>
      <c r="BE69" s="359"/>
      <c r="BF69" s="356"/>
      <c r="BH69" s="101"/>
      <c r="BI69" s="93"/>
      <c r="BJ69" s="93"/>
    </row>
    <row r="70" spans="4:62" s="92" customFormat="1" ht="31.2" customHeight="1">
      <c r="D70" s="394" t="s">
        <v>162</v>
      </c>
      <c r="E70" s="395"/>
      <c r="F70" s="396"/>
      <c r="G70" s="367" t="s">
        <v>163</v>
      </c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9"/>
      <c r="U70" s="371"/>
      <c r="V70" s="371"/>
      <c r="W70" s="371">
        <v>3</v>
      </c>
      <c r="X70" s="371"/>
      <c r="Y70" s="371"/>
      <c r="Z70" s="371"/>
      <c r="AA70" s="371">
        <v>3</v>
      </c>
      <c r="AB70" s="371"/>
      <c r="AC70" s="346">
        <v>5</v>
      </c>
      <c r="AD70" s="356"/>
      <c r="AE70" s="359">
        <f t="shared" si="6"/>
        <v>150</v>
      </c>
      <c r="AF70" s="356"/>
      <c r="AG70" s="346">
        <f t="shared" si="7"/>
        <v>72</v>
      </c>
      <c r="AH70" s="356"/>
      <c r="AI70" s="331">
        <v>36</v>
      </c>
      <c r="AJ70" s="329"/>
      <c r="AK70" s="329">
        <v>36</v>
      </c>
      <c r="AL70" s="329"/>
      <c r="AM70" s="329"/>
      <c r="AN70" s="329"/>
      <c r="AO70" s="329">
        <f t="shared" si="8"/>
        <v>78</v>
      </c>
      <c r="AP70" s="330"/>
      <c r="AQ70" s="352"/>
      <c r="AR70" s="359"/>
      <c r="AS70" s="352"/>
      <c r="AT70" s="356"/>
      <c r="AU70" s="346">
        <f>AG70/18</f>
        <v>4</v>
      </c>
      <c r="AV70" s="359"/>
      <c r="AW70" s="329"/>
      <c r="AX70" s="330"/>
      <c r="AY70" s="359"/>
      <c r="AZ70" s="359"/>
      <c r="BA70" s="352"/>
      <c r="BB70" s="356"/>
      <c r="BC70" s="352"/>
      <c r="BD70" s="347"/>
      <c r="BE70" s="359"/>
      <c r="BF70" s="356"/>
      <c r="BH70" s="101"/>
      <c r="BI70" s="93"/>
      <c r="BJ70" s="93"/>
    </row>
    <row r="71" spans="4:62" s="92" customFormat="1" ht="31.2" customHeight="1">
      <c r="D71" s="133"/>
      <c r="E71" s="395" t="s">
        <v>164</v>
      </c>
      <c r="F71" s="396"/>
      <c r="G71" s="367" t="s">
        <v>195</v>
      </c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9"/>
      <c r="U71" s="371"/>
      <c r="V71" s="371"/>
      <c r="W71" s="371">
        <v>4</v>
      </c>
      <c r="X71" s="371"/>
      <c r="Y71" s="371"/>
      <c r="Z71" s="371"/>
      <c r="AA71" s="371"/>
      <c r="AB71" s="371"/>
      <c r="AC71" s="346">
        <v>4.5</v>
      </c>
      <c r="AD71" s="356"/>
      <c r="AE71" s="359">
        <f t="shared" si="6"/>
        <v>135</v>
      </c>
      <c r="AF71" s="356"/>
      <c r="AG71" s="346">
        <f t="shared" si="7"/>
        <v>72</v>
      </c>
      <c r="AH71" s="356"/>
      <c r="AI71" s="331">
        <v>36</v>
      </c>
      <c r="AJ71" s="329"/>
      <c r="AK71" s="329">
        <v>36</v>
      </c>
      <c r="AL71" s="329"/>
      <c r="AM71" s="329"/>
      <c r="AN71" s="329"/>
      <c r="AO71" s="329">
        <f t="shared" si="8"/>
        <v>63</v>
      </c>
      <c r="AP71" s="330"/>
      <c r="AQ71" s="352"/>
      <c r="AR71" s="359"/>
      <c r="AS71" s="352"/>
      <c r="AT71" s="356"/>
      <c r="AU71" s="331"/>
      <c r="AV71" s="329"/>
      <c r="AW71" s="329">
        <f>AG71/18</f>
        <v>4</v>
      </c>
      <c r="AX71" s="330"/>
      <c r="AY71" s="359"/>
      <c r="AZ71" s="359"/>
      <c r="BA71" s="352"/>
      <c r="BB71" s="356"/>
      <c r="BC71" s="346"/>
      <c r="BD71" s="347"/>
      <c r="BE71" s="359"/>
      <c r="BF71" s="356"/>
      <c r="BH71" s="101"/>
      <c r="BI71" s="93"/>
      <c r="BJ71" s="93"/>
    </row>
    <row r="72" spans="4:62" s="92" customFormat="1" ht="33.6" customHeight="1">
      <c r="D72" s="394" t="s">
        <v>166</v>
      </c>
      <c r="E72" s="395"/>
      <c r="F72" s="396"/>
      <c r="G72" s="367" t="s">
        <v>165</v>
      </c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9"/>
      <c r="U72" s="371">
        <v>5</v>
      </c>
      <c r="V72" s="371"/>
      <c r="W72" s="371"/>
      <c r="X72" s="371"/>
      <c r="Y72" s="371">
        <v>5</v>
      </c>
      <c r="Z72" s="371"/>
      <c r="AA72" s="371">
        <v>5</v>
      </c>
      <c r="AB72" s="371"/>
      <c r="AC72" s="346">
        <v>5</v>
      </c>
      <c r="AD72" s="356"/>
      <c r="AE72" s="359">
        <f t="shared" si="6"/>
        <v>150</v>
      </c>
      <c r="AF72" s="356"/>
      <c r="AG72" s="346">
        <f t="shared" si="7"/>
        <v>72</v>
      </c>
      <c r="AH72" s="356"/>
      <c r="AI72" s="331">
        <v>36</v>
      </c>
      <c r="AJ72" s="329"/>
      <c r="AK72" s="329">
        <v>36</v>
      </c>
      <c r="AL72" s="329"/>
      <c r="AM72" s="329"/>
      <c r="AN72" s="329"/>
      <c r="AO72" s="329">
        <f t="shared" si="8"/>
        <v>78</v>
      </c>
      <c r="AP72" s="330"/>
      <c r="AQ72" s="352"/>
      <c r="AR72" s="359"/>
      <c r="AS72" s="352"/>
      <c r="AT72" s="356"/>
      <c r="AU72" s="331"/>
      <c r="AV72" s="329"/>
      <c r="AW72" s="329"/>
      <c r="AX72" s="330"/>
      <c r="AY72" s="359">
        <f>AG72/18</f>
        <v>4</v>
      </c>
      <c r="AZ72" s="359"/>
      <c r="BA72" s="352"/>
      <c r="BB72" s="356"/>
      <c r="BC72" s="352"/>
      <c r="BD72" s="347"/>
      <c r="BE72" s="359"/>
      <c r="BF72" s="356"/>
      <c r="BH72" s="101"/>
      <c r="BI72" s="93"/>
      <c r="BJ72" s="93"/>
    </row>
    <row r="73" spans="4:62" s="92" customFormat="1" ht="46.95" customHeight="1">
      <c r="D73" s="394" t="s">
        <v>168</v>
      </c>
      <c r="E73" s="395"/>
      <c r="F73" s="396"/>
      <c r="G73" s="367" t="s">
        <v>167</v>
      </c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9"/>
      <c r="U73" s="371">
        <v>5</v>
      </c>
      <c r="V73" s="371"/>
      <c r="W73" s="371"/>
      <c r="X73" s="371"/>
      <c r="Y73" s="371">
        <v>5</v>
      </c>
      <c r="Z73" s="371"/>
      <c r="AA73" s="371">
        <v>5</v>
      </c>
      <c r="AB73" s="371"/>
      <c r="AC73" s="346">
        <v>5.5</v>
      </c>
      <c r="AD73" s="356"/>
      <c r="AE73" s="359">
        <f t="shared" si="6"/>
        <v>165</v>
      </c>
      <c r="AF73" s="356"/>
      <c r="AG73" s="346">
        <f t="shared" si="7"/>
        <v>72</v>
      </c>
      <c r="AH73" s="356"/>
      <c r="AI73" s="331">
        <v>36</v>
      </c>
      <c r="AJ73" s="329"/>
      <c r="AK73" s="329">
        <v>36</v>
      </c>
      <c r="AL73" s="329"/>
      <c r="AM73" s="329"/>
      <c r="AN73" s="329"/>
      <c r="AO73" s="329">
        <f t="shared" si="8"/>
        <v>93</v>
      </c>
      <c r="AP73" s="330"/>
      <c r="AQ73" s="352"/>
      <c r="AR73" s="359"/>
      <c r="AS73" s="352"/>
      <c r="AT73" s="356"/>
      <c r="AU73" s="331"/>
      <c r="AV73" s="329"/>
      <c r="AW73" s="329"/>
      <c r="AX73" s="330"/>
      <c r="AY73" s="359">
        <f>AG73/18</f>
        <v>4</v>
      </c>
      <c r="AZ73" s="359"/>
      <c r="BA73" s="352"/>
      <c r="BB73" s="356"/>
      <c r="BC73" s="352"/>
      <c r="BD73" s="347"/>
      <c r="BE73" s="359"/>
      <c r="BF73" s="356"/>
      <c r="BH73" s="101"/>
      <c r="BI73" s="93"/>
      <c r="BJ73" s="93"/>
    </row>
    <row r="74" spans="4:62" s="92" customFormat="1" ht="33.6" customHeight="1">
      <c r="D74" s="394" t="s">
        <v>170</v>
      </c>
      <c r="E74" s="395"/>
      <c r="F74" s="396"/>
      <c r="G74" s="367" t="s">
        <v>169</v>
      </c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9"/>
      <c r="U74" s="371">
        <v>6</v>
      </c>
      <c r="V74" s="371"/>
      <c r="W74" s="371"/>
      <c r="X74" s="371"/>
      <c r="Y74" s="371">
        <v>6</v>
      </c>
      <c r="Z74" s="371"/>
      <c r="AA74" s="371">
        <v>6</v>
      </c>
      <c r="AB74" s="371"/>
      <c r="AC74" s="346">
        <v>5</v>
      </c>
      <c r="AD74" s="356"/>
      <c r="AE74" s="359">
        <f t="shared" si="6"/>
        <v>150</v>
      </c>
      <c r="AF74" s="356"/>
      <c r="AG74" s="346">
        <f t="shared" si="7"/>
        <v>72</v>
      </c>
      <c r="AH74" s="356"/>
      <c r="AI74" s="331">
        <v>36</v>
      </c>
      <c r="AJ74" s="329"/>
      <c r="AK74" s="329">
        <v>36</v>
      </c>
      <c r="AL74" s="329"/>
      <c r="AM74" s="329"/>
      <c r="AN74" s="329"/>
      <c r="AO74" s="329">
        <f t="shared" si="8"/>
        <v>78</v>
      </c>
      <c r="AP74" s="330"/>
      <c r="AQ74" s="352"/>
      <c r="AR74" s="359"/>
      <c r="AS74" s="352"/>
      <c r="AT74" s="356"/>
      <c r="AU74" s="331"/>
      <c r="AV74" s="329"/>
      <c r="AW74" s="329"/>
      <c r="AX74" s="330"/>
      <c r="AY74" s="359"/>
      <c r="AZ74" s="359"/>
      <c r="BA74" s="352">
        <f>AG74/18</f>
        <v>4</v>
      </c>
      <c r="BB74" s="356"/>
      <c r="BC74" s="352"/>
      <c r="BD74" s="347"/>
      <c r="BE74" s="359"/>
      <c r="BF74" s="356"/>
      <c r="BH74" s="101"/>
      <c r="BI74" s="93"/>
      <c r="BJ74" s="93"/>
    </row>
    <row r="75" spans="4:62" s="92" customFormat="1" ht="39.6" customHeight="1">
      <c r="D75" s="394" t="s">
        <v>171</v>
      </c>
      <c r="E75" s="395"/>
      <c r="F75" s="396"/>
      <c r="G75" s="367" t="s">
        <v>235</v>
      </c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9"/>
      <c r="U75" s="371"/>
      <c r="V75" s="371"/>
      <c r="W75" s="371">
        <v>3</v>
      </c>
      <c r="X75" s="371"/>
      <c r="Y75" s="371">
        <v>3</v>
      </c>
      <c r="Z75" s="371"/>
      <c r="AA75" s="371">
        <v>3</v>
      </c>
      <c r="AB75" s="371"/>
      <c r="AC75" s="346">
        <v>3</v>
      </c>
      <c r="AD75" s="356"/>
      <c r="AE75" s="359">
        <f t="shared" si="6"/>
        <v>90</v>
      </c>
      <c r="AF75" s="356"/>
      <c r="AG75" s="346">
        <f t="shared" si="7"/>
        <v>54</v>
      </c>
      <c r="AH75" s="356"/>
      <c r="AI75" s="331">
        <v>36</v>
      </c>
      <c r="AJ75" s="329"/>
      <c r="AK75" s="329">
        <v>18</v>
      </c>
      <c r="AL75" s="329"/>
      <c r="AM75" s="329"/>
      <c r="AN75" s="329"/>
      <c r="AO75" s="329">
        <f t="shared" si="8"/>
        <v>36</v>
      </c>
      <c r="AP75" s="330"/>
      <c r="AQ75" s="352"/>
      <c r="AR75" s="359"/>
      <c r="AS75" s="352"/>
      <c r="AT75" s="356"/>
      <c r="AU75" s="331">
        <f>(AI75+AK75)/18</f>
        <v>3</v>
      </c>
      <c r="AV75" s="329"/>
      <c r="AW75" s="329"/>
      <c r="AX75" s="330"/>
      <c r="AY75" s="359"/>
      <c r="AZ75" s="359"/>
      <c r="BA75" s="352"/>
      <c r="BB75" s="356"/>
      <c r="BC75" s="352"/>
      <c r="BD75" s="347"/>
      <c r="BE75" s="359"/>
      <c r="BF75" s="356"/>
      <c r="BH75" s="101"/>
      <c r="BI75" s="93"/>
      <c r="BJ75" s="93"/>
    </row>
    <row r="76" spans="4:62" s="92" customFormat="1" ht="49.2" customHeight="1">
      <c r="D76" s="394" t="s">
        <v>172</v>
      </c>
      <c r="E76" s="395"/>
      <c r="F76" s="396"/>
      <c r="G76" s="367" t="s">
        <v>217</v>
      </c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9"/>
      <c r="U76" s="371">
        <v>4</v>
      </c>
      <c r="V76" s="371"/>
      <c r="W76" s="371"/>
      <c r="X76" s="371"/>
      <c r="Y76" s="371"/>
      <c r="Z76" s="371"/>
      <c r="AA76" s="371">
        <v>4</v>
      </c>
      <c r="AB76" s="371"/>
      <c r="AC76" s="346">
        <v>4</v>
      </c>
      <c r="AD76" s="356"/>
      <c r="AE76" s="359">
        <f t="shared" si="6"/>
        <v>120</v>
      </c>
      <c r="AF76" s="356"/>
      <c r="AG76" s="346">
        <f t="shared" si="7"/>
        <v>72</v>
      </c>
      <c r="AH76" s="356"/>
      <c r="AI76" s="331">
        <v>36</v>
      </c>
      <c r="AJ76" s="329"/>
      <c r="AK76" s="329">
        <v>36</v>
      </c>
      <c r="AL76" s="329"/>
      <c r="AM76" s="329"/>
      <c r="AN76" s="329"/>
      <c r="AO76" s="329">
        <f t="shared" si="8"/>
        <v>48</v>
      </c>
      <c r="AP76" s="330"/>
      <c r="AQ76" s="352"/>
      <c r="AR76" s="359"/>
      <c r="AS76" s="352"/>
      <c r="AT76" s="356"/>
      <c r="AU76" s="331"/>
      <c r="AV76" s="329"/>
      <c r="AW76" s="329">
        <f>(AI76+AK76)/18</f>
        <v>4</v>
      </c>
      <c r="AX76" s="330"/>
      <c r="AY76" s="359"/>
      <c r="AZ76" s="359"/>
      <c r="BA76" s="352"/>
      <c r="BB76" s="356"/>
      <c r="BC76" s="352"/>
      <c r="BD76" s="347"/>
      <c r="BE76" s="359"/>
      <c r="BF76" s="356"/>
      <c r="BH76" s="101"/>
      <c r="BI76" s="93"/>
      <c r="BJ76" s="93"/>
    </row>
    <row r="77" spans="4:62" s="92" customFormat="1" ht="45.6" customHeight="1">
      <c r="D77" s="394" t="s">
        <v>173</v>
      </c>
      <c r="E77" s="395"/>
      <c r="F77" s="396"/>
      <c r="G77" s="367" t="s">
        <v>226</v>
      </c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9"/>
      <c r="U77" s="371"/>
      <c r="V77" s="371"/>
      <c r="W77" s="371"/>
      <c r="X77" s="371"/>
      <c r="Y77" s="371"/>
      <c r="Z77" s="371"/>
      <c r="AA77" s="371"/>
      <c r="AB77" s="371"/>
      <c r="AC77" s="346">
        <v>1</v>
      </c>
      <c r="AD77" s="356"/>
      <c r="AE77" s="359">
        <f t="shared" si="6"/>
        <v>30</v>
      </c>
      <c r="AF77" s="356"/>
      <c r="AG77" s="346"/>
      <c r="AH77" s="356"/>
      <c r="AI77" s="331"/>
      <c r="AJ77" s="329"/>
      <c r="AK77" s="329"/>
      <c r="AL77" s="329"/>
      <c r="AM77" s="329"/>
      <c r="AN77" s="329"/>
      <c r="AO77" s="329">
        <f t="shared" si="8"/>
        <v>30</v>
      </c>
      <c r="AP77" s="330"/>
      <c r="AQ77" s="352"/>
      <c r="AR77" s="359"/>
      <c r="AS77" s="352"/>
      <c r="AT77" s="356"/>
      <c r="AU77" s="331"/>
      <c r="AV77" s="329"/>
      <c r="AW77" s="329"/>
      <c r="AX77" s="330"/>
      <c r="AY77" s="359"/>
      <c r="AZ77" s="359"/>
      <c r="BA77" s="352"/>
      <c r="BB77" s="356"/>
      <c r="BC77" s="352"/>
      <c r="BD77" s="347"/>
      <c r="BE77" s="359"/>
      <c r="BF77" s="356"/>
      <c r="BH77" s="101"/>
      <c r="BI77" s="93"/>
      <c r="BJ77" s="93"/>
    </row>
    <row r="78" spans="4:62" s="92" customFormat="1" ht="31.2" customHeight="1">
      <c r="D78" s="394" t="s">
        <v>174</v>
      </c>
      <c r="E78" s="395"/>
      <c r="F78" s="396"/>
      <c r="G78" s="367" t="s">
        <v>219</v>
      </c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9"/>
      <c r="U78" s="371">
        <v>5</v>
      </c>
      <c r="V78" s="371"/>
      <c r="W78" s="371"/>
      <c r="X78" s="371"/>
      <c r="Y78" s="371"/>
      <c r="Z78" s="371"/>
      <c r="AA78" s="371">
        <v>5</v>
      </c>
      <c r="AB78" s="371"/>
      <c r="AC78" s="346">
        <v>4.5</v>
      </c>
      <c r="AD78" s="356"/>
      <c r="AE78" s="359">
        <f t="shared" si="6"/>
        <v>135</v>
      </c>
      <c r="AF78" s="356"/>
      <c r="AG78" s="346">
        <f>+SUM(AI78:AN78)</f>
        <v>72</v>
      </c>
      <c r="AH78" s="356"/>
      <c r="AI78" s="331">
        <v>36</v>
      </c>
      <c r="AJ78" s="329"/>
      <c r="AK78" s="329">
        <v>36</v>
      </c>
      <c r="AL78" s="329"/>
      <c r="AM78" s="329"/>
      <c r="AN78" s="329"/>
      <c r="AO78" s="329">
        <f t="shared" si="8"/>
        <v>63</v>
      </c>
      <c r="AP78" s="330"/>
      <c r="AQ78" s="352"/>
      <c r="AR78" s="359"/>
      <c r="AS78" s="352"/>
      <c r="AT78" s="356"/>
      <c r="AU78" s="331"/>
      <c r="AV78" s="329"/>
      <c r="AW78" s="329"/>
      <c r="AX78" s="330"/>
      <c r="AY78" s="359">
        <f>(AI78+AK78)/18</f>
        <v>4</v>
      </c>
      <c r="AZ78" s="359"/>
      <c r="BA78" s="352"/>
      <c r="BB78" s="356"/>
      <c r="BC78" s="352"/>
      <c r="BD78" s="347"/>
      <c r="BE78" s="359"/>
      <c r="BF78" s="356"/>
      <c r="BH78" s="101"/>
      <c r="BI78" s="93"/>
      <c r="BJ78" s="93"/>
    </row>
    <row r="79" spans="4:62" s="92" customFormat="1" ht="38.4" customHeight="1">
      <c r="D79" s="394" t="s">
        <v>175</v>
      </c>
      <c r="E79" s="395"/>
      <c r="F79" s="396"/>
      <c r="G79" s="367" t="s">
        <v>224</v>
      </c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9"/>
      <c r="U79" s="371"/>
      <c r="V79" s="371"/>
      <c r="W79" s="371"/>
      <c r="X79" s="371"/>
      <c r="Y79" s="371"/>
      <c r="Z79" s="371"/>
      <c r="AA79" s="371"/>
      <c r="AB79" s="371"/>
      <c r="AC79" s="346">
        <v>1</v>
      </c>
      <c r="AD79" s="356"/>
      <c r="AE79" s="359">
        <f t="shared" si="6"/>
        <v>30</v>
      </c>
      <c r="AF79" s="356"/>
      <c r="AG79" s="346"/>
      <c r="AH79" s="356"/>
      <c r="AI79" s="331"/>
      <c r="AJ79" s="329"/>
      <c r="AK79" s="329"/>
      <c r="AL79" s="329"/>
      <c r="AM79" s="329"/>
      <c r="AN79" s="329"/>
      <c r="AO79" s="329">
        <f t="shared" si="8"/>
        <v>30</v>
      </c>
      <c r="AP79" s="330"/>
      <c r="AQ79" s="352"/>
      <c r="AR79" s="359"/>
      <c r="AS79" s="352"/>
      <c r="AT79" s="356"/>
      <c r="AU79" s="331"/>
      <c r="AV79" s="329"/>
      <c r="AW79" s="329"/>
      <c r="AX79" s="330"/>
      <c r="AY79" s="359"/>
      <c r="AZ79" s="359"/>
      <c r="BA79" s="352"/>
      <c r="BB79" s="356"/>
      <c r="BC79" s="352"/>
      <c r="BD79" s="347"/>
      <c r="BE79" s="359"/>
      <c r="BF79" s="356"/>
      <c r="BH79" s="101"/>
      <c r="BI79" s="93"/>
      <c r="BJ79" s="93"/>
    </row>
    <row r="80" spans="4:62" s="92" customFormat="1" ht="48" customHeight="1">
      <c r="D80" s="394" t="s">
        <v>176</v>
      </c>
      <c r="E80" s="395"/>
      <c r="F80" s="396"/>
      <c r="G80" s="367" t="s">
        <v>220</v>
      </c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9"/>
      <c r="U80" s="371">
        <v>6</v>
      </c>
      <c r="V80" s="371"/>
      <c r="W80" s="371"/>
      <c r="X80" s="371"/>
      <c r="Y80" s="371"/>
      <c r="Z80" s="371"/>
      <c r="AA80" s="371">
        <v>6</v>
      </c>
      <c r="AB80" s="371"/>
      <c r="AC80" s="346">
        <v>4.5</v>
      </c>
      <c r="AD80" s="356"/>
      <c r="AE80" s="359">
        <f t="shared" si="6"/>
        <v>135</v>
      </c>
      <c r="AF80" s="356"/>
      <c r="AG80" s="346">
        <f>+SUM(AI80:AN80)</f>
        <v>72</v>
      </c>
      <c r="AH80" s="356"/>
      <c r="AI80" s="331">
        <v>36</v>
      </c>
      <c r="AJ80" s="329"/>
      <c r="AK80" s="329">
        <v>36</v>
      </c>
      <c r="AL80" s="329"/>
      <c r="AM80" s="329"/>
      <c r="AN80" s="329"/>
      <c r="AO80" s="329">
        <f t="shared" si="8"/>
        <v>63</v>
      </c>
      <c r="AP80" s="330"/>
      <c r="AQ80" s="352"/>
      <c r="AR80" s="359"/>
      <c r="AS80" s="352"/>
      <c r="AT80" s="356"/>
      <c r="AU80" s="331"/>
      <c r="AV80" s="329"/>
      <c r="AW80" s="329"/>
      <c r="AX80" s="330"/>
      <c r="AY80" s="359"/>
      <c r="AZ80" s="359"/>
      <c r="BA80" s="352">
        <f>AG80/18</f>
        <v>4</v>
      </c>
      <c r="BB80" s="356"/>
      <c r="BC80" s="352"/>
      <c r="BD80" s="347"/>
      <c r="BE80" s="359"/>
      <c r="BF80" s="356"/>
      <c r="BH80" s="101"/>
      <c r="BI80" s="93"/>
      <c r="BJ80" s="93"/>
    </row>
    <row r="81" spans="2:79" s="92" customFormat="1" ht="42" customHeight="1">
      <c r="D81" s="394" t="s">
        <v>177</v>
      </c>
      <c r="E81" s="395"/>
      <c r="F81" s="396"/>
      <c r="G81" s="367" t="s">
        <v>225</v>
      </c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9"/>
      <c r="U81" s="371"/>
      <c r="V81" s="371"/>
      <c r="W81" s="371"/>
      <c r="X81" s="371"/>
      <c r="Y81" s="371"/>
      <c r="Z81" s="371"/>
      <c r="AA81" s="371"/>
      <c r="AB81" s="371"/>
      <c r="AC81" s="346">
        <v>1</v>
      </c>
      <c r="AD81" s="356"/>
      <c r="AE81" s="359">
        <f t="shared" si="6"/>
        <v>30</v>
      </c>
      <c r="AF81" s="356"/>
      <c r="AG81" s="346"/>
      <c r="AH81" s="356"/>
      <c r="AI81" s="331"/>
      <c r="AJ81" s="329"/>
      <c r="AK81" s="329"/>
      <c r="AL81" s="329"/>
      <c r="AM81" s="329"/>
      <c r="AN81" s="329"/>
      <c r="AO81" s="329">
        <f t="shared" si="8"/>
        <v>30</v>
      </c>
      <c r="AP81" s="330"/>
      <c r="AQ81" s="352"/>
      <c r="AR81" s="359"/>
      <c r="AS81" s="352"/>
      <c r="AT81" s="356"/>
      <c r="AU81" s="331"/>
      <c r="AV81" s="329"/>
      <c r="AW81" s="329"/>
      <c r="AX81" s="330"/>
      <c r="AY81" s="359"/>
      <c r="AZ81" s="359"/>
      <c r="BA81" s="352"/>
      <c r="BB81" s="356"/>
      <c r="BC81" s="352"/>
      <c r="BD81" s="347"/>
      <c r="BE81" s="359"/>
      <c r="BF81" s="356"/>
      <c r="BH81" s="101"/>
      <c r="BI81" s="93"/>
      <c r="BJ81" s="93"/>
    </row>
    <row r="82" spans="2:79" s="92" customFormat="1" ht="34.950000000000003" customHeight="1">
      <c r="B82" s="210"/>
      <c r="D82" s="394" t="s">
        <v>178</v>
      </c>
      <c r="E82" s="395"/>
      <c r="F82" s="396"/>
      <c r="G82" s="367" t="s">
        <v>221</v>
      </c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9"/>
      <c r="U82" s="371">
        <v>7</v>
      </c>
      <c r="V82" s="371"/>
      <c r="W82" s="371"/>
      <c r="X82" s="371"/>
      <c r="Y82" s="371">
        <v>7</v>
      </c>
      <c r="Z82" s="371"/>
      <c r="AA82" s="371">
        <v>7</v>
      </c>
      <c r="AB82" s="371"/>
      <c r="AC82" s="346">
        <v>4.5</v>
      </c>
      <c r="AD82" s="356"/>
      <c r="AE82" s="359">
        <f t="shared" si="6"/>
        <v>135</v>
      </c>
      <c r="AF82" s="356"/>
      <c r="AG82" s="346">
        <f>+SUM(AI82:AN82)</f>
        <v>72</v>
      </c>
      <c r="AH82" s="356"/>
      <c r="AI82" s="331">
        <v>36</v>
      </c>
      <c r="AJ82" s="329"/>
      <c r="AK82" s="329">
        <v>36</v>
      </c>
      <c r="AL82" s="329"/>
      <c r="AM82" s="329"/>
      <c r="AN82" s="329"/>
      <c r="AO82" s="329">
        <f t="shared" si="8"/>
        <v>63</v>
      </c>
      <c r="AP82" s="330"/>
      <c r="AQ82" s="352"/>
      <c r="AR82" s="359"/>
      <c r="AS82" s="352"/>
      <c r="AT82" s="356"/>
      <c r="AU82" s="331"/>
      <c r="AV82" s="329"/>
      <c r="AW82" s="329"/>
      <c r="AX82" s="330"/>
      <c r="AY82" s="359"/>
      <c r="AZ82" s="359"/>
      <c r="BA82" s="352"/>
      <c r="BB82" s="356"/>
      <c r="BC82" s="352">
        <f>AG82/18</f>
        <v>4</v>
      </c>
      <c r="BD82" s="347"/>
      <c r="BE82" s="359"/>
      <c r="BF82" s="356"/>
      <c r="BH82" s="101"/>
      <c r="BI82" s="93"/>
      <c r="BJ82" s="93"/>
    </row>
    <row r="83" spans="2:79" s="92" customFormat="1" ht="49.2" customHeight="1">
      <c r="D83" s="394" t="s">
        <v>179</v>
      </c>
      <c r="E83" s="395"/>
      <c r="F83" s="396"/>
      <c r="G83" s="367" t="s">
        <v>223</v>
      </c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9"/>
      <c r="U83" s="371"/>
      <c r="V83" s="371"/>
      <c r="W83" s="371"/>
      <c r="X83" s="371"/>
      <c r="Y83" s="401"/>
      <c r="Z83" s="401"/>
      <c r="AA83" s="371"/>
      <c r="AB83" s="371"/>
      <c r="AC83" s="346">
        <v>1</v>
      </c>
      <c r="AD83" s="356"/>
      <c r="AE83" s="359">
        <f t="shared" si="6"/>
        <v>30</v>
      </c>
      <c r="AF83" s="356"/>
      <c r="AG83" s="346"/>
      <c r="AH83" s="356"/>
      <c r="AI83" s="331"/>
      <c r="AJ83" s="329"/>
      <c r="AK83" s="329"/>
      <c r="AL83" s="329"/>
      <c r="AM83" s="329"/>
      <c r="AN83" s="329"/>
      <c r="AO83" s="329">
        <f t="shared" si="8"/>
        <v>30</v>
      </c>
      <c r="AP83" s="330"/>
      <c r="AQ83" s="352"/>
      <c r="AR83" s="359"/>
      <c r="AS83" s="352"/>
      <c r="AT83" s="356"/>
      <c r="AU83" s="331"/>
      <c r="AV83" s="329"/>
      <c r="AW83" s="329"/>
      <c r="AX83" s="330"/>
      <c r="AY83" s="359"/>
      <c r="AZ83" s="359"/>
      <c r="BA83" s="352"/>
      <c r="BB83" s="356"/>
      <c r="BC83" s="352"/>
      <c r="BD83" s="347"/>
      <c r="BE83" s="359"/>
      <c r="BF83" s="356"/>
      <c r="BH83" s="101"/>
      <c r="BI83" s="93"/>
      <c r="BJ83" s="93"/>
    </row>
    <row r="84" spans="2:79" s="92" customFormat="1" ht="28.95" customHeight="1">
      <c r="D84" s="394" t="s">
        <v>180</v>
      </c>
      <c r="E84" s="395"/>
      <c r="F84" s="396"/>
      <c r="G84" s="367" t="s">
        <v>236</v>
      </c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9"/>
      <c r="U84" s="371">
        <v>7</v>
      </c>
      <c r="V84" s="371"/>
      <c r="W84" s="371">
        <v>8</v>
      </c>
      <c r="X84" s="371"/>
      <c r="Y84" s="371"/>
      <c r="Z84" s="371"/>
      <c r="AA84" s="371">
        <v>7.8</v>
      </c>
      <c r="AB84" s="371"/>
      <c r="AC84" s="346">
        <v>7</v>
      </c>
      <c r="AD84" s="356"/>
      <c r="AE84" s="359">
        <f t="shared" si="6"/>
        <v>210</v>
      </c>
      <c r="AF84" s="356"/>
      <c r="AG84" s="346">
        <f>+SUM(AI84:AN84)</f>
        <v>126</v>
      </c>
      <c r="AH84" s="356"/>
      <c r="AI84" s="331">
        <v>54</v>
      </c>
      <c r="AJ84" s="329"/>
      <c r="AK84" s="329">
        <v>72</v>
      </c>
      <c r="AL84" s="329"/>
      <c r="AM84" s="329"/>
      <c r="AN84" s="329"/>
      <c r="AO84" s="329">
        <f>AE84-AG84</f>
        <v>84</v>
      </c>
      <c r="AP84" s="330"/>
      <c r="AQ84" s="352"/>
      <c r="AR84" s="359"/>
      <c r="AS84" s="352"/>
      <c r="AT84" s="356"/>
      <c r="AU84" s="331"/>
      <c r="AV84" s="329"/>
      <c r="AW84" s="329"/>
      <c r="AX84" s="330"/>
      <c r="AY84" s="359"/>
      <c r="AZ84" s="359"/>
      <c r="BA84" s="352"/>
      <c r="BB84" s="356"/>
      <c r="BC84" s="352">
        <v>4</v>
      </c>
      <c r="BD84" s="347"/>
      <c r="BE84" s="359">
        <v>6</v>
      </c>
      <c r="BF84" s="356"/>
      <c r="BH84" s="101"/>
      <c r="BI84" s="93"/>
      <c r="BJ84" s="93"/>
    </row>
    <row r="85" spans="2:79" s="92" customFormat="1" ht="50.4" customHeight="1">
      <c r="D85" s="364" t="s">
        <v>181</v>
      </c>
      <c r="E85" s="365"/>
      <c r="F85" s="366"/>
      <c r="G85" s="367" t="s">
        <v>237</v>
      </c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9"/>
      <c r="U85" s="371"/>
      <c r="V85" s="371"/>
      <c r="W85" s="371"/>
      <c r="X85" s="371"/>
      <c r="Y85" s="670"/>
      <c r="Z85" s="671"/>
      <c r="AA85" s="371"/>
      <c r="AB85" s="371"/>
      <c r="AC85" s="346">
        <v>1</v>
      </c>
      <c r="AD85" s="356"/>
      <c r="AE85" s="359">
        <f>AC85*30</f>
        <v>30</v>
      </c>
      <c r="AF85" s="356"/>
      <c r="AG85" s="346"/>
      <c r="AH85" s="356"/>
      <c r="AI85" s="331"/>
      <c r="AJ85" s="329"/>
      <c r="AK85" s="329"/>
      <c r="AL85" s="329"/>
      <c r="AM85" s="329"/>
      <c r="AN85" s="329"/>
      <c r="AO85" s="329">
        <f t="shared" si="8"/>
        <v>30</v>
      </c>
      <c r="AP85" s="330"/>
      <c r="AQ85" s="352"/>
      <c r="AR85" s="359"/>
      <c r="AS85" s="352"/>
      <c r="AT85" s="356"/>
      <c r="AU85" s="331"/>
      <c r="AV85" s="329"/>
      <c r="AW85" s="329"/>
      <c r="AX85" s="330"/>
      <c r="AY85" s="359"/>
      <c r="AZ85" s="359"/>
      <c r="BA85" s="352"/>
      <c r="BB85" s="356"/>
      <c r="BC85" s="352"/>
      <c r="BD85" s="347"/>
      <c r="BE85" s="359"/>
      <c r="BF85" s="356"/>
      <c r="BH85" s="101"/>
      <c r="BI85" s="93"/>
      <c r="BJ85" s="93"/>
    </row>
    <row r="86" spans="2:79" s="92" customFormat="1" ht="31.2" customHeight="1">
      <c r="D86" s="364" t="s">
        <v>182</v>
      </c>
      <c r="E86" s="365"/>
      <c r="F86" s="366"/>
      <c r="G86" s="383" t="s">
        <v>85</v>
      </c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5"/>
      <c r="U86" s="371"/>
      <c r="V86" s="371"/>
      <c r="W86" s="371">
        <v>8</v>
      </c>
      <c r="X86" s="371"/>
      <c r="Y86" s="371"/>
      <c r="Z86" s="371"/>
      <c r="AA86" s="371"/>
      <c r="AB86" s="371"/>
      <c r="AC86" s="615">
        <v>6</v>
      </c>
      <c r="AD86" s="393"/>
      <c r="AE86" s="354">
        <f>AC86*30</f>
        <v>180</v>
      </c>
      <c r="AF86" s="393"/>
      <c r="AG86" s="346"/>
      <c r="AH86" s="356"/>
      <c r="AI86" s="331"/>
      <c r="AJ86" s="329"/>
      <c r="AK86" s="329"/>
      <c r="AL86" s="329"/>
      <c r="AM86" s="329"/>
      <c r="AN86" s="329"/>
      <c r="AO86" s="329">
        <f t="shared" si="8"/>
        <v>180</v>
      </c>
      <c r="AP86" s="330"/>
      <c r="AQ86" s="352"/>
      <c r="AR86" s="359"/>
      <c r="AS86" s="352"/>
      <c r="AT86" s="356"/>
      <c r="AU86" s="331"/>
      <c r="AV86" s="329"/>
      <c r="AW86" s="329"/>
      <c r="AX86" s="330"/>
      <c r="AY86" s="359"/>
      <c r="AZ86" s="359"/>
      <c r="BA86" s="352"/>
      <c r="BB86" s="356"/>
      <c r="BC86" s="352"/>
      <c r="BD86" s="347"/>
      <c r="BE86" s="359"/>
      <c r="BF86" s="356"/>
      <c r="BH86" s="115"/>
      <c r="BI86" s="93"/>
      <c r="BJ86" s="93"/>
    </row>
    <row r="87" spans="2:79" s="92" customFormat="1" ht="34.950000000000003" customHeight="1" thickBot="1">
      <c r="D87" s="364" t="s">
        <v>196</v>
      </c>
      <c r="E87" s="365"/>
      <c r="F87" s="366"/>
      <c r="G87" s="367" t="s">
        <v>119</v>
      </c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9"/>
      <c r="U87" s="397"/>
      <c r="V87" s="397"/>
      <c r="W87" s="397"/>
      <c r="X87" s="397"/>
      <c r="Y87" s="397"/>
      <c r="Z87" s="397"/>
      <c r="AA87" s="397"/>
      <c r="AB87" s="397"/>
      <c r="AC87" s="360">
        <v>6</v>
      </c>
      <c r="AD87" s="349"/>
      <c r="AE87" s="333">
        <f>AC87*30</f>
        <v>180</v>
      </c>
      <c r="AF87" s="349"/>
      <c r="AG87" s="361"/>
      <c r="AH87" s="343"/>
      <c r="AI87" s="360"/>
      <c r="AJ87" s="348"/>
      <c r="AK87" s="348"/>
      <c r="AL87" s="348"/>
      <c r="AM87" s="348"/>
      <c r="AN87" s="348"/>
      <c r="AO87" s="348">
        <f t="shared" si="8"/>
        <v>180</v>
      </c>
      <c r="AP87" s="349"/>
      <c r="AQ87" s="332"/>
      <c r="AR87" s="342"/>
      <c r="AS87" s="332"/>
      <c r="AT87" s="343"/>
      <c r="AU87" s="360"/>
      <c r="AV87" s="348"/>
      <c r="AW87" s="348"/>
      <c r="AX87" s="349"/>
      <c r="AY87" s="342"/>
      <c r="AZ87" s="342"/>
      <c r="BA87" s="332"/>
      <c r="BB87" s="343"/>
      <c r="BC87" s="332"/>
      <c r="BD87" s="333"/>
      <c r="BE87" s="342"/>
      <c r="BF87" s="343"/>
      <c r="BH87" s="93"/>
      <c r="BI87" s="93"/>
      <c r="BJ87" s="93"/>
    </row>
    <row r="88" spans="2:79" s="92" customFormat="1" ht="30" customHeight="1" thickBot="1">
      <c r="D88" s="398" t="s">
        <v>113</v>
      </c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400"/>
      <c r="U88" s="386">
        <v>13</v>
      </c>
      <c r="V88" s="386"/>
      <c r="W88" s="386">
        <v>7</v>
      </c>
      <c r="X88" s="386"/>
      <c r="Y88" s="386">
        <v>12</v>
      </c>
      <c r="Z88" s="386"/>
      <c r="AA88" s="386">
        <v>18</v>
      </c>
      <c r="AB88" s="386"/>
      <c r="AC88" s="629">
        <f>SUM(AC63:AD87)</f>
        <v>100</v>
      </c>
      <c r="AD88" s="630"/>
      <c r="AE88" s="382">
        <f>SUM(AE63:AF87)</f>
        <v>3000</v>
      </c>
      <c r="AF88" s="358"/>
      <c r="AG88" s="339">
        <f>SUM(AG63:AH87)</f>
        <v>1332</v>
      </c>
      <c r="AH88" s="341"/>
      <c r="AI88" s="621">
        <f>SUM(AI63:AJ87)</f>
        <v>666</v>
      </c>
      <c r="AJ88" s="357"/>
      <c r="AK88" s="357">
        <f>SUM(AK63:AL87)</f>
        <v>666</v>
      </c>
      <c r="AL88" s="357"/>
      <c r="AM88" s="357"/>
      <c r="AN88" s="357"/>
      <c r="AO88" s="357">
        <f>SUM(AO63:AP87)</f>
        <v>1668</v>
      </c>
      <c r="AP88" s="358"/>
      <c r="AQ88" s="339">
        <f>SUM(AQ63:AR87)</f>
        <v>12</v>
      </c>
      <c r="AR88" s="340"/>
      <c r="AS88" s="339">
        <f>SUM(AS63:AT87)</f>
        <v>12</v>
      </c>
      <c r="AT88" s="340"/>
      <c r="AU88" s="339">
        <f>SUM(AU63:AV87)</f>
        <v>11</v>
      </c>
      <c r="AV88" s="340"/>
      <c r="AW88" s="339">
        <f>SUM(AW63:AX87)</f>
        <v>8</v>
      </c>
      <c r="AX88" s="340"/>
      <c r="AY88" s="339">
        <f>SUM(AY63:AZ87)</f>
        <v>12</v>
      </c>
      <c r="AZ88" s="340"/>
      <c r="BA88" s="339">
        <f>SUM(BA63:BB87)</f>
        <v>8</v>
      </c>
      <c r="BB88" s="340"/>
      <c r="BC88" s="339">
        <f>SUM(BC63:BD87)</f>
        <v>8</v>
      </c>
      <c r="BD88" s="340"/>
      <c r="BE88" s="339">
        <f>SUM(BE63:BF87)</f>
        <v>6</v>
      </c>
      <c r="BF88" s="341"/>
      <c r="BH88" s="101"/>
      <c r="BI88" s="93"/>
      <c r="BJ88" s="93"/>
    </row>
    <row r="89" spans="2:79" s="92" customFormat="1" ht="29.4" customHeight="1" thickBot="1">
      <c r="D89" s="379" t="s">
        <v>102</v>
      </c>
      <c r="E89" s="380"/>
      <c r="F89" s="380"/>
      <c r="G89" s="380"/>
      <c r="H89" s="380"/>
      <c r="I89" s="380"/>
      <c r="J89" s="380"/>
      <c r="K89" s="380"/>
      <c r="L89" s="380"/>
      <c r="M89" s="380"/>
      <c r="N89" s="380"/>
      <c r="O89" s="380"/>
      <c r="P89" s="380"/>
      <c r="Q89" s="380"/>
      <c r="R89" s="380"/>
      <c r="S89" s="380"/>
      <c r="T89" s="381"/>
      <c r="U89" s="386">
        <f>U61+U88</f>
        <v>22</v>
      </c>
      <c r="V89" s="386"/>
      <c r="W89" s="386">
        <f>W61+W88</f>
        <v>21</v>
      </c>
      <c r="X89" s="386"/>
      <c r="Y89" s="386">
        <f>Y88+Y61</f>
        <v>22</v>
      </c>
      <c r="Z89" s="386"/>
      <c r="AA89" s="386">
        <f>AA88+AA61</f>
        <v>39</v>
      </c>
      <c r="AB89" s="386"/>
      <c r="AC89" s="387">
        <f>AC61+AC88</f>
        <v>180</v>
      </c>
      <c r="AD89" s="388"/>
      <c r="AE89" s="340">
        <f>AE61+AE88</f>
        <v>5400</v>
      </c>
      <c r="AF89" s="341"/>
      <c r="AG89" s="344">
        <f>AG88+AG61</f>
        <v>2772</v>
      </c>
      <c r="AH89" s="335"/>
      <c r="AI89" s="362">
        <f>AI88+AI61</f>
        <v>1206</v>
      </c>
      <c r="AJ89" s="350"/>
      <c r="AK89" s="350">
        <f>AK88+AK61</f>
        <v>1566</v>
      </c>
      <c r="AL89" s="350"/>
      <c r="AM89" s="350"/>
      <c r="AN89" s="350"/>
      <c r="AO89" s="350">
        <f>AO61+AO88</f>
        <v>2628</v>
      </c>
      <c r="AP89" s="351"/>
      <c r="AQ89" s="344">
        <f>AQ88+AQ61</f>
        <v>31</v>
      </c>
      <c r="AR89" s="334"/>
      <c r="AS89" s="363">
        <f>AS61+AS88</f>
        <v>30</v>
      </c>
      <c r="AT89" s="335"/>
      <c r="AU89" s="362">
        <f>AU88+AU61</f>
        <v>22</v>
      </c>
      <c r="AV89" s="350"/>
      <c r="AW89" s="350">
        <f>AW88+AW61</f>
        <v>20</v>
      </c>
      <c r="AX89" s="351"/>
      <c r="AY89" s="334">
        <f>AY88+AY61</f>
        <v>15</v>
      </c>
      <c r="AZ89" s="334"/>
      <c r="BA89" s="363">
        <f>BA88+BA61</f>
        <v>15</v>
      </c>
      <c r="BB89" s="335"/>
      <c r="BC89" s="344">
        <f>BC88+BC61</f>
        <v>12</v>
      </c>
      <c r="BD89" s="345"/>
      <c r="BE89" s="334">
        <f>BE88+BE61</f>
        <v>18</v>
      </c>
      <c r="BF89" s="335"/>
      <c r="BH89" s="102"/>
      <c r="BI89" s="93"/>
      <c r="BJ89" s="93"/>
    </row>
    <row r="90" spans="2:79" s="162" customFormat="1" ht="24.6" customHeight="1" thickBot="1">
      <c r="D90" s="389" t="s">
        <v>114</v>
      </c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1"/>
      <c r="BG90" s="92"/>
      <c r="BH90" s="103"/>
      <c r="BI90" s="178"/>
      <c r="BJ90" s="178"/>
    </row>
    <row r="91" spans="2:79" s="89" customFormat="1" ht="25.2" customHeight="1" thickBot="1">
      <c r="B91" s="90"/>
      <c r="D91" s="376" t="s">
        <v>103</v>
      </c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78"/>
      <c r="BH91" s="91"/>
      <c r="BI91" s="100"/>
      <c r="BJ91" s="100"/>
    </row>
    <row r="92" spans="2:79" s="92" customFormat="1" ht="30.6" customHeight="1">
      <c r="C92" s="94"/>
      <c r="D92" s="364" t="s">
        <v>81</v>
      </c>
      <c r="E92" s="365"/>
      <c r="F92" s="366"/>
      <c r="G92" s="372" t="s">
        <v>96</v>
      </c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4"/>
      <c r="U92" s="392"/>
      <c r="V92" s="392"/>
      <c r="W92" s="392">
        <v>4</v>
      </c>
      <c r="X92" s="392"/>
      <c r="Y92" s="392"/>
      <c r="Z92" s="392"/>
      <c r="AA92" s="392">
        <v>4</v>
      </c>
      <c r="AB92" s="392"/>
      <c r="AC92" s="338">
        <v>2</v>
      </c>
      <c r="AD92" s="337"/>
      <c r="AE92" s="567">
        <f>AC92*30</f>
        <v>60</v>
      </c>
      <c r="AF92" s="337"/>
      <c r="AG92" s="346">
        <f>AI92+AK92+AM92</f>
        <v>36</v>
      </c>
      <c r="AH92" s="356"/>
      <c r="AI92" s="338">
        <v>18</v>
      </c>
      <c r="AJ92" s="336"/>
      <c r="AK92" s="336">
        <v>18</v>
      </c>
      <c r="AL92" s="336"/>
      <c r="AM92" s="336"/>
      <c r="AN92" s="336"/>
      <c r="AO92" s="336">
        <f>AE92-AG92</f>
        <v>24</v>
      </c>
      <c r="AP92" s="337"/>
      <c r="AQ92" s="402"/>
      <c r="AR92" s="567"/>
      <c r="AS92" s="328"/>
      <c r="AT92" s="375"/>
      <c r="AU92" s="338"/>
      <c r="AV92" s="336"/>
      <c r="AW92" s="336">
        <f>AG92/18</f>
        <v>2</v>
      </c>
      <c r="AX92" s="337"/>
      <c r="AY92" s="338"/>
      <c r="AZ92" s="336"/>
      <c r="BA92" s="336"/>
      <c r="BB92" s="337"/>
      <c r="BC92" s="338"/>
      <c r="BD92" s="336"/>
      <c r="BE92" s="336"/>
      <c r="BF92" s="337"/>
      <c r="BH92" s="93"/>
      <c r="BI92" s="93"/>
      <c r="BJ92" s="93"/>
    </row>
    <row r="93" spans="2:79" s="92" customFormat="1" ht="26.4" customHeight="1">
      <c r="C93" s="110"/>
      <c r="D93" s="364" t="s">
        <v>82</v>
      </c>
      <c r="E93" s="365"/>
      <c r="F93" s="366"/>
      <c r="G93" s="367" t="s">
        <v>97</v>
      </c>
      <c r="H93" s="368"/>
      <c r="I93" s="368"/>
      <c r="J93" s="368"/>
      <c r="K93" s="368"/>
      <c r="L93" s="368"/>
      <c r="M93" s="368"/>
      <c r="N93" s="368"/>
      <c r="O93" s="368"/>
      <c r="P93" s="368"/>
      <c r="Q93" s="368"/>
      <c r="R93" s="368"/>
      <c r="S93" s="368"/>
      <c r="T93" s="369"/>
      <c r="U93" s="370"/>
      <c r="V93" s="370"/>
      <c r="W93" s="371">
        <v>3</v>
      </c>
      <c r="X93" s="371"/>
      <c r="Y93" s="371"/>
      <c r="Z93" s="371"/>
      <c r="AA93" s="371">
        <v>3</v>
      </c>
      <c r="AB93" s="371"/>
      <c r="AC93" s="331">
        <v>2</v>
      </c>
      <c r="AD93" s="330"/>
      <c r="AE93" s="347">
        <f>AC93*30</f>
        <v>60</v>
      </c>
      <c r="AF93" s="330"/>
      <c r="AG93" s="346">
        <f>AI93+AK93+AM93</f>
        <v>36</v>
      </c>
      <c r="AH93" s="356"/>
      <c r="AI93" s="331">
        <v>18</v>
      </c>
      <c r="AJ93" s="329"/>
      <c r="AK93" s="329">
        <v>18</v>
      </c>
      <c r="AL93" s="329"/>
      <c r="AM93" s="329"/>
      <c r="AN93" s="329"/>
      <c r="AO93" s="329">
        <f>AE93-AG93</f>
        <v>24</v>
      </c>
      <c r="AP93" s="330"/>
      <c r="AQ93" s="346"/>
      <c r="AR93" s="347"/>
      <c r="AS93" s="359"/>
      <c r="AT93" s="347"/>
      <c r="AU93" s="331">
        <f>AG93/18</f>
        <v>2</v>
      </c>
      <c r="AV93" s="329"/>
      <c r="AW93" s="329"/>
      <c r="AX93" s="330"/>
      <c r="AY93" s="331"/>
      <c r="AZ93" s="329"/>
      <c r="BA93" s="329"/>
      <c r="BB93" s="330"/>
      <c r="BC93" s="331"/>
      <c r="BD93" s="329"/>
      <c r="BE93" s="329"/>
      <c r="BF93" s="330"/>
      <c r="BH93" s="93"/>
      <c r="BI93" s="93"/>
      <c r="BJ93" s="93"/>
      <c r="BL93" s="628"/>
      <c r="BM93" s="628"/>
      <c r="BN93" s="628"/>
      <c r="BO93" s="628"/>
      <c r="BP93" s="628"/>
      <c r="BQ93" s="628"/>
      <c r="BR93" s="628"/>
      <c r="BS93" s="628"/>
      <c r="BT93" s="628"/>
      <c r="BU93" s="628"/>
      <c r="BV93" s="628"/>
      <c r="BW93" s="628"/>
      <c r="BX93" s="628"/>
      <c r="BY93" s="628"/>
      <c r="BZ93" s="628"/>
      <c r="CA93" s="628"/>
    </row>
    <row r="94" spans="2:79" s="92" customFormat="1" ht="26.4" customHeight="1">
      <c r="D94" s="364" t="s">
        <v>83</v>
      </c>
      <c r="E94" s="365"/>
      <c r="F94" s="366"/>
      <c r="G94" s="367" t="s">
        <v>98</v>
      </c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9"/>
      <c r="U94" s="370"/>
      <c r="V94" s="370"/>
      <c r="W94" s="371">
        <v>4</v>
      </c>
      <c r="X94" s="371"/>
      <c r="Y94" s="371"/>
      <c r="Z94" s="371"/>
      <c r="AA94" s="371">
        <v>4</v>
      </c>
      <c r="AB94" s="371"/>
      <c r="AC94" s="331">
        <v>2</v>
      </c>
      <c r="AD94" s="330"/>
      <c r="AE94" s="347">
        <f>AC94*30</f>
        <v>60</v>
      </c>
      <c r="AF94" s="330"/>
      <c r="AG94" s="346">
        <f>AI94+AK94+AM94</f>
        <v>36</v>
      </c>
      <c r="AH94" s="356"/>
      <c r="AI94" s="331">
        <v>18</v>
      </c>
      <c r="AJ94" s="329"/>
      <c r="AK94" s="329">
        <v>18</v>
      </c>
      <c r="AL94" s="329"/>
      <c r="AM94" s="329"/>
      <c r="AN94" s="329"/>
      <c r="AO94" s="329">
        <f>AE94-AG94</f>
        <v>24</v>
      </c>
      <c r="AP94" s="330"/>
      <c r="AQ94" s="346"/>
      <c r="AR94" s="347"/>
      <c r="AS94" s="359"/>
      <c r="AT94" s="347"/>
      <c r="AU94" s="331"/>
      <c r="AV94" s="329"/>
      <c r="AW94" s="329">
        <f>AG94/18</f>
        <v>2</v>
      </c>
      <c r="AX94" s="330"/>
      <c r="AY94" s="331"/>
      <c r="AZ94" s="329"/>
      <c r="BA94" s="329"/>
      <c r="BB94" s="330"/>
      <c r="BC94" s="331"/>
      <c r="BD94" s="329"/>
      <c r="BE94" s="329"/>
      <c r="BF94" s="330"/>
      <c r="BH94" s="93"/>
      <c r="BI94" s="93"/>
      <c r="BJ94" s="93"/>
      <c r="BL94" s="628"/>
      <c r="BM94" s="628"/>
      <c r="BN94" s="628"/>
      <c r="BO94" s="628"/>
      <c r="BP94" s="628"/>
      <c r="BQ94" s="628"/>
      <c r="BR94" s="628"/>
      <c r="BS94" s="628"/>
      <c r="BT94" s="628"/>
      <c r="BU94" s="628"/>
      <c r="BV94" s="628"/>
      <c r="BW94" s="628"/>
      <c r="BX94" s="628"/>
      <c r="BY94" s="628"/>
      <c r="BZ94" s="628"/>
      <c r="CA94" s="628"/>
    </row>
    <row r="95" spans="2:79" s="92" customFormat="1" ht="34.950000000000003" customHeight="1">
      <c r="C95" s="94"/>
      <c r="D95" s="364" t="s">
        <v>84</v>
      </c>
      <c r="E95" s="365"/>
      <c r="F95" s="366"/>
      <c r="G95" s="367" t="s">
        <v>99</v>
      </c>
      <c r="H95" s="368"/>
      <c r="I95" s="368"/>
      <c r="J95" s="368"/>
      <c r="K95" s="368"/>
      <c r="L95" s="368"/>
      <c r="M95" s="368"/>
      <c r="N95" s="368"/>
      <c r="O95" s="368"/>
      <c r="P95" s="368"/>
      <c r="Q95" s="368"/>
      <c r="R95" s="368"/>
      <c r="S95" s="368"/>
      <c r="T95" s="369"/>
      <c r="U95" s="370"/>
      <c r="V95" s="370"/>
      <c r="W95" s="371">
        <v>6</v>
      </c>
      <c r="X95" s="371"/>
      <c r="Y95" s="371"/>
      <c r="Z95" s="371"/>
      <c r="AA95" s="371">
        <v>6</v>
      </c>
      <c r="AB95" s="371"/>
      <c r="AC95" s="331">
        <v>2</v>
      </c>
      <c r="AD95" s="330"/>
      <c r="AE95" s="347">
        <f>AC95*30</f>
        <v>60</v>
      </c>
      <c r="AF95" s="330"/>
      <c r="AG95" s="346">
        <f>AI95+AK95+AM95</f>
        <v>36</v>
      </c>
      <c r="AH95" s="356"/>
      <c r="AI95" s="331">
        <v>18</v>
      </c>
      <c r="AJ95" s="329"/>
      <c r="AK95" s="329">
        <v>18</v>
      </c>
      <c r="AL95" s="329"/>
      <c r="AM95" s="329"/>
      <c r="AN95" s="329"/>
      <c r="AO95" s="329">
        <f>AE95-AG95</f>
        <v>24</v>
      </c>
      <c r="AP95" s="330"/>
      <c r="AQ95" s="346"/>
      <c r="AR95" s="347"/>
      <c r="AS95" s="359"/>
      <c r="AT95" s="347"/>
      <c r="AU95" s="331"/>
      <c r="AV95" s="329"/>
      <c r="AW95" s="329"/>
      <c r="AX95" s="330"/>
      <c r="AY95" s="331"/>
      <c r="AZ95" s="329"/>
      <c r="BA95" s="329">
        <v>2</v>
      </c>
      <c r="BB95" s="330"/>
      <c r="BC95" s="331"/>
      <c r="BD95" s="329"/>
      <c r="BE95" s="329"/>
      <c r="BF95" s="330"/>
      <c r="BH95" s="93"/>
      <c r="BI95" s="93"/>
      <c r="BJ95" s="93"/>
    </row>
    <row r="96" spans="2:79" s="92" customFormat="1" ht="42.75" customHeight="1" thickBot="1">
      <c r="D96" s="364" t="s">
        <v>209</v>
      </c>
      <c r="E96" s="365"/>
      <c r="F96" s="366"/>
      <c r="G96" s="631" t="s">
        <v>183</v>
      </c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3"/>
      <c r="U96" s="370">
        <v>8</v>
      </c>
      <c r="V96" s="370"/>
      <c r="W96" s="397">
        <v>6</v>
      </c>
      <c r="X96" s="397"/>
      <c r="Y96" s="397"/>
      <c r="Z96" s="397"/>
      <c r="AA96" s="397">
        <v>5.7</v>
      </c>
      <c r="AB96" s="397"/>
      <c r="AC96" s="622">
        <v>6</v>
      </c>
      <c r="AD96" s="623"/>
      <c r="AE96" s="619">
        <f>AC96*30</f>
        <v>180</v>
      </c>
      <c r="AF96" s="623"/>
      <c r="AG96" s="346">
        <f>AI96+AK96+AM96</f>
        <v>126</v>
      </c>
      <c r="AH96" s="356"/>
      <c r="AI96" s="360"/>
      <c r="AJ96" s="348"/>
      <c r="AK96" s="348">
        <v>126</v>
      </c>
      <c r="AL96" s="348"/>
      <c r="AM96" s="348"/>
      <c r="AN96" s="348"/>
      <c r="AO96" s="348">
        <f>AE96-AG96</f>
        <v>54</v>
      </c>
      <c r="AP96" s="349"/>
      <c r="AQ96" s="361"/>
      <c r="AR96" s="333"/>
      <c r="AS96" s="332"/>
      <c r="AT96" s="343"/>
      <c r="AU96" s="360"/>
      <c r="AV96" s="348"/>
      <c r="AW96" s="348"/>
      <c r="AX96" s="349"/>
      <c r="AY96" s="360">
        <v>2</v>
      </c>
      <c r="AZ96" s="348"/>
      <c r="BA96" s="348">
        <v>2</v>
      </c>
      <c r="BB96" s="349"/>
      <c r="BC96" s="360">
        <v>2</v>
      </c>
      <c r="BD96" s="348"/>
      <c r="BE96" s="348">
        <v>2</v>
      </c>
      <c r="BF96" s="349"/>
      <c r="BH96" s="93"/>
      <c r="BI96" s="93"/>
      <c r="BJ96" s="93"/>
    </row>
    <row r="97" spans="3:62" s="92" customFormat="1" ht="21.75" customHeight="1" thickBot="1">
      <c r="D97" s="398" t="s">
        <v>116</v>
      </c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  <c r="T97" s="400"/>
      <c r="U97" s="386">
        <v>1</v>
      </c>
      <c r="V97" s="386"/>
      <c r="W97" s="386">
        <v>5</v>
      </c>
      <c r="X97" s="386"/>
      <c r="Y97" s="386"/>
      <c r="Z97" s="386"/>
      <c r="AA97" s="432">
        <v>6</v>
      </c>
      <c r="AB97" s="432"/>
      <c r="AC97" s="621">
        <f>SUM(AC92:AD96)</f>
        <v>14</v>
      </c>
      <c r="AD97" s="358"/>
      <c r="AE97" s="382">
        <f>SUM(AE92:AF96)</f>
        <v>420</v>
      </c>
      <c r="AF97" s="358"/>
      <c r="AG97" s="386">
        <f>SUM(AG92:AH96)</f>
        <v>270</v>
      </c>
      <c r="AH97" s="386"/>
      <c r="AI97" s="621">
        <f>SUM(AI92:AJ96)</f>
        <v>72</v>
      </c>
      <c r="AJ97" s="357"/>
      <c r="AK97" s="357">
        <f>SUM(AK92:AL96)</f>
        <v>198</v>
      </c>
      <c r="AL97" s="357"/>
      <c r="AM97" s="357"/>
      <c r="AN97" s="357"/>
      <c r="AO97" s="357">
        <f>SUM(AO92:AP96)</f>
        <v>150</v>
      </c>
      <c r="AP97" s="358"/>
      <c r="AQ97" s="386"/>
      <c r="AR97" s="339"/>
      <c r="AS97" s="358"/>
      <c r="AT97" s="386"/>
      <c r="AU97" s="621">
        <f>SUM(AU92:AV96)</f>
        <v>2</v>
      </c>
      <c r="AV97" s="357"/>
      <c r="AW97" s="357">
        <f>SUM(AW92:AX96)</f>
        <v>4</v>
      </c>
      <c r="AX97" s="358"/>
      <c r="AY97" s="621">
        <f>SUM(AY92:AZ96)</f>
        <v>2</v>
      </c>
      <c r="AZ97" s="357"/>
      <c r="BA97" s="357">
        <f>SUM(BA92:BB96)</f>
        <v>4</v>
      </c>
      <c r="BB97" s="358"/>
      <c r="BC97" s="621">
        <f>SUM(BC92:BD96)</f>
        <v>2</v>
      </c>
      <c r="BD97" s="357"/>
      <c r="BE97" s="357">
        <f>SUM(BE92:BF96)</f>
        <v>2</v>
      </c>
      <c r="BF97" s="358"/>
      <c r="BH97" s="101"/>
      <c r="BI97" s="93"/>
      <c r="BJ97" s="93"/>
    </row>
    <row r="98" spans="3:62" s="92" customFormat="1" ht="34.200000000000003" customHeight="1" thickBot="1">
      <c r="D98" s="634" t="s">
        <v>208</v>
      </c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6"/>
      <c r="AD98" s="636"/>
      <c r="AE98" s="636"/>
      <c r="AF98" s="636"/>
      <c r="AG98" s="635"/>
      <c r="AH98" s="635"/>
      <c r="AI98" s="635"/>
      <c r="AJ98" s="635"/>
      <c r="AK98" s="635"/>
      <c r="AL98" s="635"/>
      <c r="AM98" s="635"/>
      <c r="AN98" s="635"/>
      <c r="AO98" s="635"/>
      <c r="AP98" s="635"/>
      <c r="AQ98" s="635"/>
      <c r="AR98" s="635"/>
      <c r="AS98" s="635"/>
      <c r="AT98" s="635"/>
      <c r="AU98" s="635"/>
      <c r="AV98" s="635"/>
      <c r="AW98" s="635"/>
      <c r="AX98" s="635"/>
      <c r="AY98" s="635"/>
      <c r="AZ98" s="635"/>
      <c r="BA98" s="635"/>
      <c r="BB98" s="635"/>
      <c r="BC98" s="635"/>
      <c r="BD98" s="635"/>
      <c r="BE98" s="635"/>
      <c r="BF98" s="637"/>
      <c r="BH98" s="103"/>
      <c r="BI98" s="93"/>
      <c r="BJ98" s="93"/>
    </row>
    <row r="99" spans="3:62" s="89" customFormat="1" ht="52.8" customHeight="1">
      <c r="C99" s="92"/>
      <c r="D99" s="421" t="s">
        <v>86</v>
      </c>
      <c r="E99" s="422"/>
      <c r="F99" s="423"/>
      <c r="G99" s="372" t="s">
        <v>244</v>
      </c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4"/>
      <c r="U99" s="392"/>
      <c r="V99" s="392"/>
      <c r="W99" s="392">
        <v>5</v>
      </c>
      <c r="X99" s="392"/>
      <c r="Y99" s="392">
        <v>5</v>
      </c>
      <c r="Z99" s="392"/>
      <c r="AA99" s="392">
        <v>5</v>
      </c>
      <c r="AB99" s="392"/>
      <c r="AC99" s="338">
        <v>3</v>
      </c>
      <c r="AD99" s="337"/>
      <c r="AE99" s="567">
        <f t="shared" ref="AE99:AE112" si="9">AC99*30</f>
        <v>90</v>
      </c>
      <c r="AF99" s="327"/>
      <c r="AG99" s="327">
        <f t="shared" ref="AG99:AG112" si="10">AI99+AK99</f>
        <v>36</v>
      </c>
      <c r="AH99" s="375"/>
      <c r="AI99" s="338">
        <v>18</v>
      </c>
      <c r="AJ99" s="336"/>
      <c r="AK99" s="336">
        <v>18</v>
      </c>
      <c r="AL99" s="336"/>
      <c r="AM99" s="336"/>
      <c r="AN99" s="336"/>
      <c r="AO99" s="336">
        <f>AE99-AG99</f>
        <v>54</v>
      </c>
      <c r="AP99" s="337"/>
      <c r="AQ99" s="327"/>
      <c r="AR99" s="328"/>
      <c r="AS99" s="327"/>
      <c r="AT99" s="375"/>
      <c r="AU99" s="327"/>
      <c r="AV99" s="567"/>
      <c r="AW99" s="328"/>
      <c r="AX99" s="375"/>
      <c r="AY99" s="327">
        <f>AG99/18</f>
        <v>2</v>
      </c>
      <c r="AZ99" s="328"/>
      <c r="BA99" s="327"/>
      <c r="BB99" s="375"/>
      <c r="BC99" s="327"/>
      <c r="BD99" s="328"/>
      <c r="BE99" s="327"/>
      <c r="BF99" s="375"/>
      <c r="BG99" s="116"/>
      <c r="BH99" s="117"/>
      <c r="BI99" s="117"/>
      <c r="BJ99" s="117"/>
    </row>
    <row r="100" spans="3:62" s="92" customFormat="1" ht="38.4" customHeight="1">
      <c r="D100" s="394" t="s">
        <v>87</v>
      </c>
      <c r="E100" s="395"/>
      <c r="F100" s="396"/>
      <c r="G100" s="367" t="s">
        <v>245</v>
      </c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68"/>
      <c r="T100" s="369"/>
      <c r="U100" s="409"/>
      <c r="V100" s="371"/>
      <c r="W100" s="371">
        <v>8</v>
      </c>
      <c r="X100" s="371"/>
      <c r="Y100" s="371">
        <v>8</v>
      </c>
      <c r="Z100" s="371"/>
      <c r="AA100" s="371">
        <v>8</v>
      </c>
      <c r="AB100" s="371"/>
      <c r="AC100" s="331">
        <v>3</v>
      </c>
      <c r="AD100" s="330"/>
      <c r="AE100" s="347">
        <f t="shared" si="9"/>
        <v>90</v>
      </c>
      <c r="AF100" s="352"/>
      <c r="AG100" s="352">
        <f t="shared" si="10"/>
        <v>54</v>
      </c>
      <c r="AH100" s="356"/>
      <c r="AI100" s="331">
        <v>36</v>
      </c>
      <c r="AJ100" s="329"/>
      <c r="AK100" s="329">
        <v>18</v>
      </c>
      <c r="AL100" s="329"/>
      <c r="AM100" s="329"/>
      <c r="AN100" s="329"/>
      <c r="AO100" s="329">
        <f>AE100-AG100</f>
        <v>36</v>
      </c>
      <c r="AP100" s="330"/>
      <c r="AQ100" s="352"/>
      <c r="AR100" s="359"/>
      <c r="AS100" s="352"/>
      <c r="AT100" s="356"/>
      <c r="AU100" s="352"/>
      <c r="AV100" s="347"/>
      <c r="AW100" s="359"/>
      <c r="AX100" s="356"/>
      <c r="AY100" s="352"/>
      <c r="AZ100" s="359"/>
      <c r="BA100" s="352"/>
      <c r="BB100" s="356"/>
      <c r="BC100" s="352"/>
      <c r="BD100" s="359"/>
      <c r="BE100" s="352">
        <f>AG100/9</f>
        <v>6</v>
      </c>
      <c r="BF100" s="356"/>
      <c r="BH100" s="115"/>
      <c r="BI100" s="93"/>
      <c r="BJ100" s="93"/>
    </row>
    <row r="101" spans="3:62" s="89" customFormat="1" ht="49.2" customHeight="1">
      <c r="C101" s="92"/>
      <c r="D101" s="394" t="s">
        <v>184</v>
      </c>
      <c r="E101" s="395"/>
      <c r="F101" s="396"/>
      <c r="G101" s="367" t="s">
        <v>246</v>
      </c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9"/>
      <c r="U101" s="371"/>
      <c r="V101" s="371"/>
      <c r="W101" s="371">
        <v>7</v>
      </c>
      <c r="X101" s="371"/>
      <c r="Y101" s="371">
        <v>7</v>
      </c>
      <c r="Z101" s="371"/>
      <c r="AA101" s="371">
        <v>7</v>
      </c>
      <c r="AB101" s="371"/>
      <c r="AC101" s="331">
        <v>3</v>
      </c>
      <c r="AD101" s="330"/>
      <c r="AE101" s="347">
        <f t="shared" si="9"/>
        <v>90</v>
      </c>
      <c r="AF101" s="352"/>
      <c r="AG101" s="352">
        <f t="shared" si="10"/>
        <v>36</v>
      </c>
      <c r="AH101" s="356"/>
      <c r="AI101" s="331">
        <v>18</v>
      </c>
      <c r="AJ101" s="329"/>
      <c r="AK101" s="329">
        <v>18</v>
      </c>
      <c r="AL101" s="329"/>
      <c r="AM101" s="329"/>
      <c r="AN101" s="329"/>
      <c r="AO101" s="329">
        <f t="shared" ref="AO101:AO106" si="11">AE101-AG101</f>
        <v>54</v>
      </c>
      <c r="AP101" s="330"/>
      <c r="AQ101" s="352"/>
      <c r="AR101" s="359"/>
      <c r="AS101" s="352"/>
      <c r="AT101" s="356"/>
      <c r="AU101" s="352"/>
      <c r="AV101" s="347"/>
      <c r="AW101" s="359"/>
      <c r="AX101" s="356"/>
      <c r="AY101" s="352"/>
      <c r="AZ101" s="359"/>
      <c r="BA101" s="352"/>
      <c r="BB101" s="356"/>
      <c r="BC101" s="352">
        <f>AG101/18</f>
        <v>2</v>
      </c>
      <c r="BD101" s="359"/>
      <c r="BE101" s="352"/>
      <c r="BF101" s="356"/>
      <c r="BG101" s="116"/>
      <c r="BH101" s="117"/>
      <c r="BI101" s="117"/>
      <c r="BJ101" s="117"/>
    </row>
    <row r="102" spans="3:62" s="89" customFormat="1" ht="43.2" customHeight="1">
      <c r="C102" s="92"/>
      <c r="D102" s="394" t="s">
        <v>185</v>
      </c>
      <c r="E102" s="395"/>
      <c r="F102" s="396"/>
      <c r="G102" s="367" t="s">
        <v>247</v>
      </c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9"/>
      <c r="U102" s="371"/>
      <c r="V102" s="371"/>
      <c r="W102" s="371">
        <v>5</v>
      </c>
      <c r="X102" s="371"/>
      <c r="Y102" s="371"/>
      <c r="Z102" s="371"/>
      <c r="AA102" s="371">
        <v>5</v>
      </c>
      <c r="AB102" s="371"/>
      <c r="AC102" s="331">
        <v>3</v>
      </c>
      <c r="AD102" s="330"/>
      <c r="AE102" s="347">
        <f t="shared" si="9"/>
        <v>90</v>
      </c>
      <c r="AF102" s="352"/>
      <c r="AG102" s="352">
        <f t="shared" si="10"/>
        <v>54</v>
      </c>
      <c r="AH102" s="356"/>
      <c r="AI102" s="615">
        <v>18</v>
      </c>
      <c r="AJ102" s="616"/>
      <c r="AK102" s="616">
        <v>36</v>
      </c>
      <c r="AL102" s="616"/>
      <c r="AM102" s="616"/>
      <c r="AN102" s="616"/>
      <c r="AO102" s="329">
        <f t="shared" si="11"/>
        <v>36</v>
      </c>
      <c r="AP102" s="330"/>
      <c r="AQ102" s="353"/>
      <c r="AR102" s="617"/>
      <c r="AS102" s="353"/>
      <c r="AT102" s="355"/>
      <c r="AU102" s="353"/>
      <c r="AV102" s="354"/>
      <c r="AW102" s="617"/>
      <c r="AX102" s="355"/>
      <c r="AY102" s="353">
        <f>(AI102+AK102)/18</f>
        <v>3</v>
      </c>
      <c r="AZ102" s="617"/>
      <c r="BA102" s="353"/>
      <c r="BB102" s="355"/>
      <c r="BC102" s="353"/>
      <c r="BD102" s="354"/>
      <c r="BE102" s="617"/>
      <c r="BF102" s="355"/>
      <c r="BG102" s="116"/>
      <c r="BH102" s="117"/>
      <c r="BI102" s="117"/>
      <c r="BJ102" s="117"/>
    </row>
    <row r="103" spans="3:62" s="92" customFormat="1" ht="38.4" customHeight="1">
      <c r="D103" s="394" t="s">
        <v>186</v>
      </c>
      <c r="E103" s="395"/>
      <c r="F103" s="396"/>
      <c r="G103" s="367" t="s">
        <v>248</v>
      </c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9"/>
      <c r="U103" s="346"/>
      <c r="V103" s="356"/>
      <c r="W103" s="346">
        <v>7</v>
      </c>
      <c r="X103" s="356"/>
      <c r="Y103" s="346">
        <v>7</v>
      </c>
      <c r="Z103" s="356"/>
      <c r="AA103" s="346">
        <v>7</v>
      </c>
      <c r="AB103" s="356"/>
      <c r="AC103" s="346">
        <v>3</v>
      </c>
      <c r="AD103" s="356"/>
      <c r="AE103" s="347">
        <f t="shared" si="9"/>
        <v>90</v>
      </c>
      <c r="AF103" s="352"/>
      <c r="AG103" s="352">
        <f t="shared" si="10"/>
        <v>36</v>
      </c>
      <c r="AH103" s="356"/>
      <c r="AI103" s="346">
        <v>18</v>
      </c>
      <c r="AJ103" s="347"/>
      <c r="AK103" s="352">
        <v>18</v>
      </c>
      <c r="AL103" s="347"/>
      <c r="AM103" s="352"/>
      <c r="AN103" s="347"/>
      <c r="AO103" s="329">
        <f t="shared" si="11"/>
        <v>54</v>
      </c>
      <c r="AP103" s="330"/>
      <c r="AQ103" s="346"/>
      <c r="AR103" s="347"/>
      <c r="AS103" s="352"/>
      <c r="AT103" s="356"/>
      <c r="AU103" s="346"/>
      <c r="AV103" s="347"/>
      <c r="AW103" s="352"/>
      <c r="AX103" s="356"/>
      <c r="AY103" s="346"/>
      <c r="AZ103" s="347"/>
      <c r="BA103" s="352"/>
      <c r="BB103" s="356"/>
      <c r="BC103" s="346">
        <f>AG103/18</f>
        <v>2</v>
      </c>
      <c r="BD103" s="359"/>
      <c r="BE103" s="352"/>
      <c r="BF103" s="356"/>
      <c r="BH103" s="114"/>
      <c r="BI103" s="93"/>
      <c r="BJ103" s="93"/>
    </row>
    <row r="104" spans="3:62" s="92" customFormat="1" ht="38.4" customHeight="1">
      <c r="D104" s="394" t="s">
        <v>187</v>
      </c>
      <c r="E104" s="395"/>
      <c r="F104" s="396"/>
      <c r="G104" s="367" t="s">
        <v>249</v>
      </c>
      <c r="H104" s="368"/>
      <c r="I104" s="368"/>
      <c r="J104" s="368"/>
      <c r="K104" s="368"/>
      <c r="L104" s="368"/>
      <c r="M104" s="368"/>
      <c r="N104" s="368"/>
      <c r="O104" s="368"/>
      <c r="P104" s="368"/>
      <c r="Q104" s="368"/>
      <c r="R104" s="368"/>
      <c r="S104" s="368"/>
      <c r="T104" s="369"/>
      <c r="U104" s="346"/>
      <c r="V104" s="356"/>
      <c r="W104" s="346">
        <v>7</v>
      </c>
      <c r="X104" s="356"/>
      <c r="Y104" s="346">
        <v>7</v>
      </c>
      <c r="Z104" s="356"/>
      <c r="AA104" s="346">
        <v>7</v>
      </c>
      <c r="AB104" s="356"/>
      <c r="AC104" s="346">
        <v>3</v>
      </c>
      <c r="AD104" s="356"/>
      <c r="AE104" s="347">
        <f t="shared" si="9"/>
        <v>90</v>
      </c>
      <c r="AF104" s="352"/>
      <c r="AG104" s="352">
        <f t="shared" si="10"/>
        <v>54</v>
      </c>
      <c r="AH104" s="356"/>
      <c r="AI104" s="346">
        <v>36</v>
      </c>
      <c r="AJ104" s="347"/>
      <c r="AK104" s="352">
        <v>18</v>
      </c>
      <c r="AL104" s="347"/>
      <c r="AM104" s="352"/>
      <c r="AN104" s="347"/>
      <c r="AO104" s="329">
        <f t="shared" si="11"/>
        <v>36</v>
      </c>
      <c r="AP104" s="330"/>
      <c r="AQ104" s="346"/>
      <c r="AR104" s="347"/>
      <c r="AS104" s="352"/>
      <c r="AT104" s="356"/>
      <c r="AU104" s="346"/>
      <c r="AV104" s="347"/>
      <c r="AW104" s="352"/>
      <c r="AX104" s="356"/>
      <c r="AY104" s="346"/>
      <c r="AZ104" s="347"/>
      <c r="BA104" s="352"/>
      <c r="BB104" s="356"/>
      <c r="BC104" s="346">
        <f>AG104/18</f>
        <v>3</v>
      </c>
      <c r="BD104" s="359"/>
      <c r="BE104" s="352"/>
      <c r="BF104" s="356"/>
      <c r="BH104" s="114"/>
      <c r="BI104" s="93"/>
      <c r="BJ104" s="93"/>
    </row>
    <row r="105" spans="3:62" s="92" customFormat="1" ht="44.4" customHeight="1">
      <c r="D105" s="394" t="s">
        <v>188</v>
      </c>
      <c r="E105" s="395"/>
      <c r="F105" s="396"/>
      <c r="G105" s="367" t="s">
        <v>250</v>
      </c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9"/>
      <c r="U105" s="346"/>
      <c r="V105" s="356"/>
      <c r="W105" s="346">
        <v>7</v>
      </c>
      <c r="X105" s="356"/>
      <c r="Y105" s="346"/>
      <c r="Z105" s="356"/>
      <c r="AA105" s="346">
        <v>7</v>
      </c>
      <c r="AB105" s="356"/>
      <c r="AC105" s="346">
        <v>3</v>
      </c>
      <c r="AD105" s="356"/>
      <c r="AE105" s="347">
        <f t="shared" si="9"/>
        <v>90</v>
      </c>
      <c r="AF105" s="352"/>
      <c r="AG105" s="352">
        <f t="shared" si="10"/>
        <v>54</v>
      </c>
      <c r="AH105" s="356"/>
      <c r="AI105" s="346">
        <v>18</v>
      </c>
      <c r="AJ105" s="347"/>
      <c r="AK105" s="352">
        <v>36</v>
      </c>
      <c r="AL105" s="347"/>
      <c r="AM105" s="352"/>
      <c r="AN105" s="347"/>
      <c r="AO105" s="329">
        <f t="shared" si="11"/>
        <v>36</v>
      </c>
      <c r="AP105" s="330"/>
      <c r="AQ105" s="346"/>
      <c r="AR105" s="347"/>
      <c r="AS105" s="352"/>
      <c r="AT105" s="356"/>
      <c r="AU105" s="346"/>
      <c r="AV105" s="347"/>
      <c r="AW105" s="352"/>
      <c r="AX105" s="356"/>
      <c r="AY105" s="346"/>
      <c r="AZ105" s="347"/>
      <c r="BA105" s="352"/>
      <c r="BB105" s="356"/>
      <c r="BC105" s="346">
        <f>AG105/18</f>
        <v>3</v>
      </c>
      <c r="BD105" s="359"/>
      <c r="BE105" s="352"/>
      <c r="BF105" s="356"/>
      <c r="BH105" s="114"/>
      <c r="BI105" s="93"/>
      <c r="BJ105" s="93"/>
    </row>
    <row r="106" spans="3:62" s="92" customFormat="1" ht="45.6" customHeight="1">
      <c r="D106" s="394" t="s">
        <v>189</v>
      </c>
      <c r="E106" s="395"/>
      <c r="F106" s="396"/>
      <c r="G106" s="367" t="s">
        <v>251</v>
      </c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9"/>
      <c r="U106" s="346"/>
      <c r="V106" s="356"/>
      <c r="W106" s="346">
        <v>4</v>
      </c>
      <c r="X106" s="356"/>
      <c r="Y106" s="346">
        <v>4</v>
      </c>
      <c r="Z106" s="356"/>
      <c r="AA106" s="346">
        <v>4</v>
      </c>
      <c r="AB106" s="356"/>
      <c r="AC106" s="346">
        <v>4</v>
      </c>
      <c r="AD106" s="356"/>
      <c r="AE106" s="347">
        <f t="shared" si="9"/>
        <v>120</v>
      </c>
      <c r="AF106" s="352"/>
      <c r="AG106" s="352">
        <f t="shared" si="10"/>
        <v>54</v>
      </c>
      <c r="AH106" s="356"/>
      <c r="AI106" s="346">
        <v>18</v>
      </c>
      <c r="AJ106" s="347"/>
      <c r="AK106" s="352">
        <v>36</v>
      </c>
      <c r="AL106" s="347"/>
      <c r="AM106" s="352"/>
      <c r="AN106" s="347"/>
      <c r="AO106" s="329">
        <f t="shared" si="11"/>
        <v>66</v>
      </c>
      <c r="AP106" s="330"/>
      <c r="AQ106" s="346"/>
      <c r="AR106" s="347"/>
      <c r="AS106" s="352"/>
      <c r="AT106" s="356"/>
      <c r="AU106" s="346"/>
      <c r="AV106" s="347"/>
      <c r="AW106" s="352">
        <f>AG106/18</f>
        <v>3</v>
      </c>
      <c r="AX106" s="356"/>
      <c r="AY106" s="346"/>
      <c r="AZ106" s="347"/>
      <c r="BA106" s="352"/>
      <c r="BB106" s="356"/>
      <c r="BC106" s="346"/>
      <c r="BD106" s="359"/>
      <c r="BE106" s="352"/>
      <c r="BF106" s="356"/>
      <c r="BH106" s="114"/>
      <c r="BI106" s="93"/>
      <c r="BJ106" s="93"/>
    </row>
    <row r="107" spans="3:62" s="92" customFormat="1" ht="44.4" customHeight="1">
      <c r="D107" s="394" t="s">
        <v>190</v>
      </c>
      <c r="E107" s="395"/>
      <c r="F107" s="396"/>
      <c r="G107" s="367" t="s">
        <v>252</v>
      </c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9"/>
      <c r="U107" s="409"/>
      <c r="V107" s="371"/>
      <c r="W107" s="371">
        <v>7</v>
      </c>
      <c r="X107" s="371"/>
      <c r="Y107" s="371">
        <v>7</v>
      </c>
      <c r="Z107" s="371"/>
      <c r="AA107" s="371">
        <v>7</v>
      </c>
      <c r="AB107" s="371"/>
      <c r="AC107" s="331">
        <v>3</v>
      </c>
      <c r="AD107" s="330"/>
      <c r="AE107" s="347">
        <f t="shared" si="9"/>
        <v>90</v>
      </c>
      <c r="AF107" s="352"/>
      <c r="AG107" s="352">
        <f t="shared" si="10"/>
        <v>54</v>
      </c>
      <c r="AH107" s="356"/>
      <c r="AI107" s="331">
        <v>36</v>
      </c>
      <c r="AJ107" s="329"/>
      <c r="AK107" s="329">
        <v>18</v>
      </c>
      <c r="AL107" s="329"/>
      <c r="AM107" s="329"/>
      <c r="AN107" s="329"/>
      <c r="AO107" s="329">
        <f t="shared" ref="AO107:AO112" si="12">AE107-AG107</f>
        <v>36</v>
      </c>
      <c r="AP107" s="330"/>
      <c r="AQ107" s="352"/>
      <c r="AR107" s="359"/>
      <c r="AS107" s="352"/>
      <c r="AT107" s="356"/>
      <c r="AU107" s="352"/>
      <c r="AV107" s="347"/>
      <c r="AW107" s="359"/>
      <c r="AX107" s="356"/>
      <c r="AY107" s="352"/>
      <c r="AZ107" s="359"/>
      <c r="BA107" s="352"/>
      <c r="BB107" s="356"/>
      <c r="BC107" s="352">
        <f>(AI107+AK107)/18</f>
        <v>3</v>
      </c>
      <c r="BD107" s="359"/>
      <c r="BE107" s="352"/>
      <c r="BF107" s="356"/>
      <c r="BH107" s="115"/>
      <c r="BI107" s="93"/>
      <c r="BJ107" s="93"/>
    </row>
    <row r="108" spans="3:62" s="92" customFormat="1" ht="48" customHeight="1">
      <c r="D108" s="394" t="s">
        <v>191</v>
      </c>
      <c r="E108" s="395"/>
      <c r="F108" s="396"/>
      <c r="G108" s="367" t="s">
        <v>243</v>
      </c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68"/>
      <c r="T108" s="369"/>
      <c r="U108" s="409"/>
      <c r="V108" s="371"/>
      <c r="W108" s="371">
        <v>6</v>
      </c>
      <c r="X108" s="371"/>
      <c r="Y108" s="371">
        <v>6</v>
      </c>
      <c r="Z108" s="371"/>
      <c r="AA108" s="371">
        <v>6</v>
      </c>
      <c r="AB108" s="371"/>
      <c r="AC108" s="331">
        <v>3</v>
      </c>
      <c r="AD108" s="330"/>
      <c r="AE108" s="347">
        <f t="shared" si="9"/>
        <v>90</v>
      </c>
      <c r="AF108" s="352"/>
      <c r="AG108" s="352">
        <f t="shared" si="10"/>
        <v>54</v>
      </c>
      <c r="AH108" s="356"/>
      <c r="AI108" s="331">
        <v>36</v>
      </c>
      <c r="AJ108" s="329"/>
      <c r="AK108" s="329">
        <v>18</v>
      </c>
      <c r="AL108" s="329"/>
      <c r="AM108" s="329"/>
      <c r="AN108" s="329"/>
      <c r="AO108" s="329">
        <f t="shared" si="12"/>
        <v>36</v>
      </c>
      <c r="AP108" s="330"/>
      <c r="AQ108" s="352"/>
      <c r="AR108" s="359"/>
      <c r="AS108" s="352"/>
      <c r="AT108" s="356"/>
      <c r="AU108" s="352"/>
      <c r="AV108" s="347"/>
      <c r="AW108" s="359"/>
      <c r="AX108" s="356"/>
      <c r="AY108" s="352"/>
      <c r="AZ108" s="359"/>
      <c r="BA108" s="352">
        <f>(AI108+AK108)/18</f>
        <v>3</v>
      </c>
      <c r="BB108" s="356"/>
      <c r="BC108" s="352"/>
      <c r="BD108" s="359"/>
      <c r="BE108" s="352"/>
      <c r="BF108" s="356"/>
      <c r="BH108" s="115"/>
      <c r="BI108" s="93"/>
      <c r="BJ108" s="93"/>
    </row>
    <row r="109" spans="3:62" s="92" customFormat="1" ht="45.6" customHeight="1">
      <c r="D109" s="394" t="s">
        <v>192</v>
      </c>
      <c r="E109" s="395"/>
      <c r="F109" s="396"/>
      <c r="G109" s="367" t="s">
        <v>242</v>
      </c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9"/>
      <c r="U109" s="409"/>
      <c r="V109" s="371"/>
      <c r="W109" s="371">
        <v>8</v>
      </c>
      <c r="X109" s="371"/>
      <c r="Y109" s="371"/>
      <c r="Z109" s="371"/>
      <c r="AA109" s="371">
        <v>8</v>
      </c>
      <c r="AB109" s="371"/>
      <c r="AC109" s="331">
        <v>3</v>
      </c>
      <c r="AD109" s="330"/>
      <c r="AE109" s="347">
        <f t="shared" si="9"/>
        <v>90</v>
      </c>
      <c r="AF109" s="352"/>
      <c r="AG109" s="352">
        <f t="shared" si="10"/>
        <v>36</v>
      </c>
      <c r="AH109" s="356"/>
      <c r="AI109" s="331">
        <v>18</v>
      </c>
      <c r="AJ109" s="329"/>
      <c r="AK109" s="329">
        <v>18</v>
      </c>
      <c r="AL109" s="329"/>
      <c r="AM109" s="329"/>
      <c r="AN109" s="329"/>
      <c r="AO109" s="329">
        <f t="shared" si="12"/>
        <v>54</v>
      </c>
      <c r="AP109" s="330"/>
      <c r="AQ109" s="352"/>
      <c r="AR109" s="359"/>
      <c r="AS109" s="352"/>
      <c r="AT109" s="356"/>
      <c r="AU109" s="352"/>
      <c r="AV109" s="347"/>
      <c r="AW109" s="359"/>
      <c r="AX109" s="356"/>
      <c r="AY109" s="352"/>
      <c r="AZ109" s="359"/>
      <c r="BA109" s="352"/>
      <c r="BB109" s="356"/>
      <c r="BC109" s="352"/>
      <c r="BD109" s="359"/>
      <c r="BE109" s="352">
        <f>(AI109+AK109)/9</f>
        <v>4</v>
      </c>
      <c r="BF109" s="356"/>
      <c r="BH109" s="115"/>
      <c r="BI109" s="93"/>
      <c r="BJ109" s="93"/>
    </row>
    <row r="110" spans="3:62" s="92" customFormat="1" ht="42" customHeight="1">
      <c r="D110" s="394" t="s">
        <v>193</v>
      </c>
      <c r="E110" s="395"/>
      <c r="F110" s="396"/>
      <c r="G110" s="367" t="s">
        <v>241</v>
      </c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9"/>
      <c r="U110" s="409"/>
      <c r="V110" s="371"/>
      <c r="W110" s="371">
        <v>3</v>
      </c>
      <c r="X110" s="371"/>
      <c r="Y110" s="371">
        <v>3</v>
      </c>
      <c r="Z110" s="371"/>
      <c r="AA110" s="371">
        <v>3</v>
      </c>
      <c r="AB110" s="371"/>
      <c r="AC110" s="331">
        <v>4</v>
      </c>
      <c r="AD110" s="330"/>
      <c r="AE110" s="347">
        <f t="shared" si="9"/>
        <v>120</v>
      </c>
      <c r="AF110" s="352"/>
      <c r="AG110" s="352">
        <f t="shared" si="10"/>
        <v>72</v>
      </c>
      <c r="AH110" s="356"/>
      <c r="AI110" s="331">
        <v>36</v>
      </c>
      <c r="AJ110" s="329"/>
      <c r="AK110" s="329">
        <v>36</v>
      </c>
      <c r="AL110" s="329"/>
      <c r="AM110" s="329"/>
      <c r="AN110" s="329"/>
      <c r="AO110" s="329">
        <f t="shared" si="12"/>
        <v>48</v>
      </c>
      <c r="AP110" s="330"/>
      <c r="AQ110" s="352"/>
      <c r="AR110" s="359"/>
      <c r="AS110" s="352"/>
      <c r="AT110" s="356"/>
      <c r="AU110" s="352">
        <f>(AI110+AK110)/18</f>
        <v>4</v>
      </c>
      <c r="AV110" s="347"/>
      <c r="AW110" s="359"/>
      <c r="AX110" s="356"/>
      <c r="AY110" s="352"/>
      <c r="AZ110" s="359"/>
      <c r="BA110" s="352"/>
      <c r="BB110" s="356"/>
      <c r="BC110" s="352"/>
      <c r="BD110" s="359"/>
      <c r="BE110" s="352"/>
      <c r="BF110" s="356"/>
      <c r="BH110" s="115"/>
      <c r="BI110" s="93"/>
      <c r="BJ110" s="93"/>
    </row>
    <row r="111" spans="3:62" s="92" customFormat="1" ht="36" customHeight="1">
      <c r="D111" s="394" t="s">
        <v>228</v>
      </c>
      <c r="E111" s="395"/>
      <c r="F111" s="396"/>
      <c r="G111" s="367" t="s">
        <v>240</v>
      </c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9"/>
      <c r="U111" s="409"/>
      <c r="V111" s="371"/>
      <c r="W111" s="371">
        <v>6</v>
      </c>
      <c r="X111" s="371"/>
      <c r="Y111" s="371">
        <v>6</v>
      </c>
      <c r="Z111" s="371"/>
      <c r="AA111" s="371">
        <v>6</v>
      </c>
      <c r="AB111" s="371"/>
      <c r="AC111" s="331">
        <v>4.5</v>
      </c>
      <c r="AD111" s="330"/>
      <c r="AE111" s="347">
        <f t="shared" si="9"/>
        <v>135</v>
      </c>
      <c r="AF111" s="352"/>
      <c r="AG111" s="352">
        <f t="shared" si="10"/>
        <v>72</v>
      </c>
      <c r="AH111" s="356"/>
      <c r="AI111" s="331">
        <v>36</v>
      </c>
      <c r="AJ111" s="329"/>
      <c r="AK111" s="329">
        <v>36</v>
      </c>
      <c r="AL111" s="329"/>
      <c r="AM111" s="329"/>
      <c r="AN111" s="329"/>
      <c r="AO111" s="329">
        <f t="shared" si="12"/>
        <v>63</v>
      </c>
      <c r="AP111" s="330"/>
      <c r="AQ111" s="352"/>
      <c r="AR111" s="359"/>
      <c r="AS111" s="352"/>
      <c r="AT111" s="356"/>
      <c r="AU111" s="352"/>
      <c r="AV111" s="347"/>
      <c r="AW111" s="359"/>
      <c r="AX111" s="356"/>
      <c r="AY111" s="352"/>
      <c r="AZ111" s="359"/>
      <c r="BA111" s="352">
        <f>(AI111+AK111)/18</f>
        <v>4</v>
      </c>
      <c r="BB111" s="356"/>
      <c r="BC111" s="352"/>
      <c r="BD111" s="359"/>
      <c r="BE111" s="352"/>
      <c r="BF111" s="356"/>
      <c r="BH111" s="115"/>
      <c r="BI111" s="93"/>
      <c r="BJ111" s="93"/>
    </row>
    <row r="112" spans="3:62" s="92" customFormat="1" ht="38.4" customHeight="1" thickBot="1">
      <c r="D112" s="394" t="s">
        <v>232</v>
      </c>
      <c r="E112" s="395"/>
      <c r="F112" s="396"/>
      <c r="G112" s="631" t="s">
        <v>239</v>
      </c>
      <c r="H112" s="632"/>
      <c r="I112" s="632"/>
      <c r="J112" s="632"/>
      <c r="K112" s="632"/>
      <c r="L112" s="632"/>
      <c r="M112" s="632"/>
      <c r="N112" s="632"/>
      <c r="O112" s="632"/>
      <c r="P112" s="632"/>
      <c r="Q112" s="632"/>
      <c r="R112" s="632"/>
      <c r="S112" s="632"/>
      <c r="T112" s="633"/>
      <c r="U112" s="624"/>
      <c r="V112" s="624"/>
      <c r="W112" s="624">
        <v>5</v>
      </c>
      <c r="X112" s="624"/>
      <c r="Y112" s="624">
        <v>5</v>
      </c>
      <c r="Z112" s="624"/>
      <c r="AA112" s="624">
        <v>5</v>
      </c>
      <c r="AB112" s="624"/>
      <c r="AC112" s="622">
        <v>3.5</v>
      </c>
      <c r="AD112" s="623"/>
      <c r="AE112" s="347">
        <f t="shared" si="9"/>
        <v>105</v>
      </c>
      <c r="AF112" s="352"/>
      <c r="AG112" s="352">
        <f t="shared" si="10"/>
        <v>72</v>
      </c>
      <c r="AH112" s="356"/>
      <c r="AI112" s="362">
        <v>36</v>
      </c>
      <c r="AJ112" s="350"/>
      <c r="AK112" s="350">
        <v>36</v>
      </c>
      <c r="AL112" s="350"/>
      <c r="AM112" s="350"/>
      <c r="AN112" s="350"/>
      <c r="AO112" s="329">
        <f t="shared" si="12"/>
        <v>33</v>
      </c>
      <c r="AP112" s="330"/>
      <c r="AQ112" s="363"/>
      <c r="AR112" s="334"/>
      <c r="AS112" s="363"/>
      <c r="AT112" s="335"/>
      <c r="AU112" s="363"/>
      <c r="AV112" s="345"/>
      <c r="AW112" s="334"/>
      <c r="AX112" s="335"/>
      <c r="AY112" s="363">
        <f>(AI112+AK112)/18</f>
        <v>4</v>
      </c>
      <c r="AZ112" s="334"/>
      <c r="BA112" s="363"/>
      <c r="BB112" s="335"/>
      <c r="BC112" s="363"/>
      <c r="BD112" s="345"/>
      <c r="BE112" s="334"/>
      <c r="BF112" s="335"/>
      <c r="BH112" s="115"/>
      <c r="BI112" s="93"/>
      <c r="BJ112" s="93"/>
    </row>
    <row r="113" spans="1:62" s="92" customFormat="1" ht="24.6" customHeight="1" thickBot="1">
      <c r="D113" s="398" t="s">
        <v>115</v>
      </c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400"/>
      <c r="U113" s="386"/>
      <c r="V113" s="386"/>
      <c r="W113" s="386">
        <v>14</v>
      </c>
      <c r="X113" s="386"/>
      <c r="Y113" s="386">
        <v>11</v>
      </c>
      <c r="Z113" s="386"/>
      <c r="AA113" s="432">
        <v>14</v>
      </c>
      <c r="AB113" s="432"/>
      <c r="AC113" s="621">
        <f>SUM(AC99:AD112)</f>
        <v>46</v>
      </c>
      <c r="AD113" s="357"/>
      <c r="AE113" s="621">
        <f>SUM(AE99:AF112)</f>
        <v>1380</v>
      </c>
      <c r="AF113" s="358"/>
      <c r="AG113" s="340">
        <f>SUM(AG99:AH112)</f>
        <v>738</v>
      </c>
      <c r="AH113" s="341"/>
      <c r="AI113" s="621">
        <f>SUM(AI99:AJ112)</f>
        <v>378</v>
      </c>
      <c r="AJ113" s="357"/>
      <c r="AK113" s="621">
        <f>SUM(AK99:AL112)</f>
        <v>360</v>
      </c>
      <c r="AL113" s="357"/>
      <c r="AM113" s="621">
        <f>SUM(AM99:AN112)</f>
        <v>0</v>
      </c>
      <c r="AN113" s="357"/>
      <c r="AO113" s="621">
        <f>SUM(AO99:AP112)</f>
        <v>642</v>
      </c>
      <c r="AP113" s="357"/>
      <c r="AQ113" s="621">
        <f>SUM(AQ99:AR112)</f>
        <v>0</v>
      </c>
      <c r="AR113" s="357"/>
      <c r="AS113" s="621">
        <f>SUM(AS99:AT112)</f>
        <v>0</v>
      </c>
      <c r="AT113" s="357"/>
      <c r="AU113" s="621">
        <f>SUM(AU99:AV112)</f>
        <v>4</v>
      </c>
      <c r="AV113" s="357"/>
      <c r="AW113" s="621">
        <f>SUM(AW99:AX112)</f>
        <v>3</v>
      </c>
      <c r="AX113" s="357"/>
      <c r="AY113" s="621">
        <f>SUM(AY99:AZ112)</f>
        <v>9</v>
      </c>
      <c r="AZ113" s="357"/>
      <c r="BA113" s="621">
        <f>SUM(BA99:BB112)</f>
        <v>7</v>
      </c>
      <c r="BB113" s="357"/>
      <c r="BC113" s="621">
        <f>SUM(BC99:BD112)</f>
        <v>13</v>
      </c>
      <c r="BD113" s="357"/>
      <c r="BE113" s="621">
        <f>SUM(BE99:BF112)</f>
        <v>10</v>
      </c>
      <c r="BF113" s="358"/>
      <c r="BH113" s="105"/>
      <c r="BI113" s="93"/>
      <c r="BJ113" s="93"/>
    </row>
    <row r="114" spans="1:62" s="92" customFormat="1" ht="24.9" customHeight="1" thickBot="1">
      <c r="D114" s="379" t="s">
        <v>104</v>
      </c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1"/>
      <c r="U114" s="638">
        <f>U113+U97</f>
        <v>1</v>
      </c>
      <c r="V114" s="638"/>
      <c r="W114" s="638">
        <f>W113+W97</f>
        <v>19</v>
      </c>
      <c r="X114" s="638"/>
      <c r="Y114" s="638">
        <f>Y113+Y97</f>
        <v>11</v>
      </c>
      <c r="Z114" s="638"/>
      <c r="AA114" s="638">
        <f>AA113+AA97</f>
        <v>20</v>
      </c>
      <c r="AB114" s="638"/>
      <c r="AC114" s="362">
        <f>AC97+AC113</f>
        <v>60</v>
      </c>
      <c r="AD114" s="350"/>
      <c r="AE114" s="616">
        <f>AC114*30</f>
        <v>1800</v>
      </c>
      <c r="AF114" s="393"/>
      <c r="AG114" s="327">
        <f>AG97+AG113</f>
        <v>1008</v>
      </c>
      <c r="AH114" s="375"/>
      <c r="AI114" s="338">
        <f>AI113+AI97</f>
        <v>450</v>
      </c>
      <c r="AJ114" s="336"/>
      <c r="AK114" s="338">
        <f>AK113+AK97</f>
        <v>558</v>
      </c>
      <c r="AL114" s="336"/>
      <c r="AM114" s="338">
        <f>AM113+AM97</f>
        <v>0</v>
      </c>
      <c r="AN114" s="336"/>
      <c r="AO114" s="338">
        <f>AO113+AO97</f>
        <v>792</v>
      </c>
      <c r="AP114" s="336"/>
      <c r="AQ114" s="336">
        <f>AQ113+AQ97</f>
        <v>0</v>
      </c>
      <c r="AR114" s="337"/>
      <c r="AS114" s="336">
        <f>AS113+AS97</f>
        <v>0</v>
      </c>
      <c r="AT114" s="337"/>
      <c r="AU114" s="336">
        <f>AU113+AU97</f>
        <v>6</v>
      </c>
      <c r="AV114" s="337"/>
      <c r="AW114" s="336">
        <f>AW113+AW97</f>
        <v>7</v>
      </c>
      <c r="AX114" s="337"/>
      <c r="AY114" s="336">
        <f>AY113+AY97</f>
        <v>11</v>
      </c>
      <c r="AZ114" s="337"/>
      <c r="BA114" s="336">
        <f>BA113+BA97</f>
        <v>11</v>
      </c>
      <c r="BB114" s="337"/>
      <c r="BC114" s="336">
        <f>BC113+BC97</f>
        <v>15</v>
      </c>
      <c r="BD114" s="337"/>
      <c r="BE114" s="336">
        <f>BE113+BE97</f>
        <v>12</v>
      </c>
      <c r="BF114" s="337"/>
      <c r="BG114" s="104"/>
      <c r="BH114" s="102"/>
      <c r="BI114" s="93"/>
      <c r="BJ114" s="93"/>
    </row>
    <row r="115" spans="1:62" s="177" customFormat="1" ht="25.5" customHeight="1" thickBot="1">
      <c r="C115" s="259"/>
      <c r="D115" s="645" t="s">
        <v>88</v>
      </c>
      <c r="E115" s="646"/>
      <c r="F115" s="646"/>
      <c r="G115" s="646"/>
      <c r="H115" s="646"/>
      <c r="I115" s="646"/>
      <c r="J115" s="646"/>
      <c r="K115" s="646"/>
      <c r="L115" s="646"/>
      <c r="M115" s="646"/>
      <c r="N115" s="646"/>
      <c r="O115" s="646"/>
      <c r="P115" s="646"/>
      <c r="Q115" s="646"/>
      <c r="R115" s="646"/>
      <c r="S115" s="646"/>
      <c r="T115" s="647"/>
      <c r="U115" s="638">
        <f>U89+U114</f>
        <v>23</v>
      </c>
      <c r="V115" s="638"/>
      <c r="W115" s="638">
        <f>W89+W114</f>
        <v>40</v>
      </c>
      <c r="X115" s="638"/>
      <c r="Y115" s="638">
        <f>Y89+Y114</f>
        <v>33</v>
      </c>
      <c r="Z115" s="638"/>
      <c r="AA115" s="638">
        <f>AA89+AA114</f>
        <v>59</v>
      </c>
      <c r="AB115" s="638"/>
      <c r="AC115" s="629">
        <f>AC89+AC114</f>
        <v>240</v>
      </c>
      <c r="AD115" s="648"/>
      <c r="AE115" s="620">
        <f>AC115*30</f>
        <v>7200</v>
      </c>
      <c r="AF115" s="623"/>
      <c r="AG115" s="327">
        <f>AG89+AG114</f>
        <v>3780</v>
      </c>
      <c r="AH115" s="375"/>
      <c r="AI115" s="327">
        <f>AI89+AI114</f>
        <v>1656</v>
      </c>
      <c r="AJ115" s="375"/>
      <c r="AK115" s="327">
        <f>AK89+AK114</f>
        <v>2124</v>
      </c>
      <c r="AL115" s="375"/>
      <c r="AM115" s="327">
        <f>AM89+AM114</f>
        <v>0</v>
      </c>
      <c r="AN115" s="375"/>
      <c r="AO115" s="327">
        <f>AO89+AO114</f>
        <v>3420</v>
      </c>
      <c r="AP115" s="375"/>
      <c r="AQ115" s="357">
        <f>AQ89+AQ114</f>
        <v>31</v>
      </c>
      <c r="AR115" s="358"/>
      <c r="AS115" s="357">
        <f>AS89+AS114</f>
        <v>30</v>
      </c>
      <c r="AT115" s="358"/>
      <c r="AU115" s="357">
        <f>AU89+AU114</f>
        <v>28</v>
      </c>
      <c r="AV115" s="358"/>
      <c r="AW115" s="357">
        <f>AW89+AW114</f>
        <v>27</v>
      </c>
      <c r="AX115" s="358"/>
      <c r="AY115" s="357">
        <f>AY89+AY114</f>
        <v>26</v>
      </c>
      <c r="AZ115" s="358"/>
      <c r="BA115" s="357">
        <f>BA89+BA114</f>
        <v>26</v>
      </c>
      <c r="BB115" s="358"/>
      <c r="BC115" s="357">
        <f>BC89+BC114</f>
        <v>27</v>
      </c>
      <c r="BD115" s="358"/>
      <c r="BE115" s="357">
        <f>BE89+BE114</f>
        <v>30</v>
      </c>
      <c r="BF115" s="358"/>
      <c r="BG115" s="180"/>
      <c r="BH115" s="96"/>
      <c r="BI115" s="93"/>
      <c r="BJ115" s="93"/>
    </row>
    <row r="116" spans="1:62" s="177" customFormat="1" ht="25.5" customHeight="1" thickBot="1">
      <c r="C116" s="259"/>
      <c r="D116" s="89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214"/>
      <c r="U116" s="640" t="s">
        <v>210</v>
      </c>
      <c r="V116" s="641"/>
      <c r="W116" s="641"/>
      <c r="X116" s="641"/>
      <c r="Y116" s="641"/>
      <c r="Z116" s="641"/>
      <c r="AA116" s="641"/>
      <c r="AB116" s="641"/>
      <c r="AC116" s="641"/>
      <c r="AD116" s="641"/>
      <c r="AE116" s="641"/>
      <c r="AF116" s="641"/>
      <c r="AG116" s="641"/>
      <c r="AH116" s="641"/>
      <c r="AI116" s="641"/>
      <c r="AJ116" s="641"/>
      <c r="AK116" s="641"/>
      <c r="AL116" s="641"/>
      <c r="AM116" s="641"/>
      <c r="AN116" s="641"/>
      <c r="AO116" s="641"/>
      <c r="AP116" s="642"/>
      <c r="AQ116" s="638">
        <v>3</v>
      </c>
      <c r="AR116" s="644"/>
      <c r="AS116" s="653">
        <v>3</v>
      </c>
      <c r="AT116" s="638"/>
      <c r="AU116" s="638">
        <v>3</v>
      </c>
      <c r="AV116" s="649"/>
      <c r="AW116" s="655">
        <v>3</v>
      </c>
      <c r="AX116" s="638"/>
      <c r="AY116" s="638">
        <v>3</v>
      </c>
      <c r="AZ116" s="644"/>
      <c r="BA116" s="653">
        <v>3</v>
      </c>
      <c r="BB116" s="638"/>
      <c r="BC116" s="638">
        <v>3</v>
      </c>
      <c r="BD116" s="649"/>
      <c r="BE116" s="655">
        <v>2</v>
      </c>
      <c r="BF116" s="638"/>
      <c r="BG116" s="260"/>
      <c r="BH116" s="97"/>
      <c r="BI116" s="97"/>
      <c r="BJ116" s="97"/>
    </row>
    <row r="117" spans="1:62" s="177" customFormat="1" ht="25.5" customHeight="1" thickBot="1">
      <c r="D117" s="106"/>
      <c r="E117" s="107"/>
      <c r="F117" s="108"/>
      <c r="G117" s="639"/>
      <c r="H117" s="639"/>
      <c r="I117" s="109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214"/>
      <c r="U117" s="640" t="s">
        <v>89</v>
      </c>
      <c r="V117" s="641"/>
      <c r="W117" s="641"/>
      <c r="X117" s="641"/>
      <c r="Y117" s="641"/>
      <c r="Z117" s="641"/>
      <c r="AA117" s="641"/>
      <c r="AB117" s="641"/>
      <c r="AC117" s="641"/>
      <c r="AD117" s="641"/>
      <c r="AE117" s="641"/>
      <c r="AF117" s="641"/>
      <c r="AG117" s="641"/>
      <c r="AH117" s="641"/>
      <c r="AI117" s="641"/>
      <c r="AJ117" s="641"/>
      <c r="AK117" s="641"/>
      <c r="AL117" s="641"/>
      <c r="AM117" s="641"/>
      <c r="AN117" s="641"/>
      <c r="AO117" s="641"/>
      <c r="AP117" s="642"/>
      <c r="AQ117" s="638">
        <v>5</v>
      </c>
      <c r="AR117" s="644"/>
      <c r="AS117" s="653">
        <v>6</v>
      </c>
      <c r="AT117" s="638"/>
      <c r="AU117" s="638">
        <v>4</v>
      </c>
      <c r="AV117" s="649"/>
      <c r="AW117" s="655">
        <v>6</v>
      </c>
      <c r="AX117" s="638"/>
      <c r="AY117" s="638">
        <v>4</v>
      </c>
      <c r="AZ117" s="644"/>
      <c r="BA117" s="653">
        <v>5</v>
      </c>
      <c r="BB117" s="638"/>
      <c r="BC117" s="638">
        <v>5</v>
      </c>
      <c r="BD117" s="649"/>
      <c r="BE117" s="655">
        <v>5</v>
      </c>
      <c r="BF117" s="638"/>
      <c r="BG117" s="260"/>
      <c r="BH117" s="97"/>
      <c r="BI117" s="97"/>
      <c r="BJ117" s="97"/>
    </row>
    <row r="118" spans="1:62" s="177" customFormat="1" ht="25.5" customHeight="1" thickBot="1">
      <c r="D118" s="106"/>
      <c r="E118" s="107"/>
      <c r="F118" s="108"/>
      <c r="G118" s="639"/>
      <c r="H118" s="639"/>
      <c r="I118" s="109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214"/>
      <c r="U118" s="640" t="s">
        <v>90</v>
      </c>
      <c r="V118" s="641"/>
      <c r="W118" s="641"/>
      <c r="X118" s="641"/>
      <c r="Y118" s="641"/>
      <c r="Z118" s="641"/>
      <c r="AA118" s="641"/>
      <c r="AB118" s="641"/>
      <c r="AC118" s="641"/>
      <c r="AD118" s="641"/>
      <c r="AE118" s="641"/>
      <c r="AF118" s="641"/>
      <c r="AG118" s="641"/>
      <c r="AH118" s="641"/>
      <c r="AI118" s="641"/>
      <c r="AJ118" s="641"/>
      <c r="AK118" s="641"/>
      <c r="AL118" s="641"/>
      <c r="AM118" s="641"/>
      <c r="AN118" s="641"/>
      <c r="AO118" s="641"/>
      <c r="AP118" s="642"/>
      <c r="AQ118" s="638"/>
      <c r="AR118" s="644"/>
      <c r="AS118" s="653"/>
      <c r="AT118" s="638"/>
      <c r="AU118" s="638"/>
      <c r="AV118" s="649"/>
      <c r="AW118" s="655"/>
      <c r="AX118" s="638"/>
      <c r="AY118" s="638"/>
      <c r="AZ118" s="644"/>
      <c r="BA118" s="653"/>
      <c r="BB118" s="638"/>
      <c r="BC118" s="638"/>
      <c r="BD118" s="649"/>
      <c r="BE118" s="655"/>
      <c r="BF118" s="638"/>
      <c r="BG118" s="89"/>
      <c r="BH118" s="97"/>
      <c r="BI118" s="97"/>
      <c r="BJ118" s="97"/>
    </row>
    <row r="119" spans="1:62" s="177" customFormat="1" ht="24" customHeight="1" thickBot="1">
      <c r="E119" s="109"/>
      <c r="F119" s="108"/>
      <c r="G119" s="639"/>
      <c r="H119" s="639"/>
      <c r="I119" s="109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214"/>
      <c r="U119" s="640" t="s">
        <v>91</v>
      </c>
      <c r="V119" s="641"/>
      <c r="W119" s="641"/>
      <c r="X119" s="641"/>
      <c r="Y119" s="641"/>
      <c r="Z119" s="641"/>
      <c r="AA119" s="641"/>
      <c r="AB119" s="641"/>
      <c r="AC119" s="641"/>
      <c r="AD119" s="641"/>
      <c r="AE119" s="641"/>
      <c r="AF119" s="641"/>
      <c r="AG119" s="641"/>
      <c r="AH119" s="641"/>
      <c r="AI119" s="641"/>
      <c r="AJ119" s="641"/>
      <c r="AK119" s="641"/>
      <c r="AL119" s="641"/>
      <c r="AM119" s="641"/>
      <c r="AN119" s="641"/>
      <c r="AO119" s="641"/>
      <c r="AP119" s="642"/>
      <c r="AQ119" s="638"/>
      <c r="AR119" s="644"/>
      <c r="AS119" s="653"/>
      <c r="AT119" s="638"/>
      <c r="AU119" s="638"/>
      <c r="AV119" s="649"/>
      <c r="AW119" s="655">
        <v>1</v>
      </c>
      <c r="AX119" s="638"/>
      <c r="AY119" s="638">
        <v>1</v>
      </c>
      <c r="AZ119" s="644"/>
      <c r="BA119" s="653">
        <v>1</v>
      </c>
      <c r="BB119" s="638"/>
      <c r="BC119" s="638">
        <v>1</v>
      </c>
      <c r="BD119" s="649"/>
      <c r="BE119" s="655">
        <v>1</v>
      </c>
      <c r="BF119" s="638"/>
      <c r="BG119" s="97"/>
      <c r="BH119" s="97"/>
      <c r="BI119" s="97"/>
      <c r="BJ119" s="97"/>
    </row>
    <row r="120" spans="1:62" s="119" customFormat="1" ht="19.5" customHeight="1" thickBot="1">
      <c r="A120" s="118"/>
      <c r="E120" s="109"/>
      <c r="F120" s="108"/>
      <c r="G120" s="639"/>
      <c r="H120" s="639"/>
      <c r="I120" s="109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97"/>
      <c r="BH120" s="97"/>
      <c r="BI120" s="97"/>
      <c r="BJ120" s="97"/>
    </row>
    <row r="121" spans="1:62" s="119" customFormat="1" ht="23.25" customHeight="1" thickBot="1">
      <c r="A121" s="118"/>
      <c r="E121" s="142"/>
      <c r="F121" s="390" t="s">
        <v>206</v>
      </c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4"/>
      <c r="T121" s="664"/>
      <c r="U121" s="664"/>
      <c r="V121" s="664"/>
      <c r="W121" s="664"/>
      <c r="X121" s="664"/>
      <c r="Y121" s="664"/>
      <c r="Z121" s="664"/>
      <c r="AA121" s="664"/>
      <c r="AB121" s="664"/>
      <c r="AC121" s="664"/>
      <c r="AD121" s="664"/>
      <c r="AE121" s="664"/>
      <c r="AF121" s="664"/>
      <c r="AG121" s="664"/>
      <c r="AH121" s="664"/>
      <c r="AI121" s="665"/>
      <c r="AJ121" s="662" t="s">
        <v>207</v>
      </c>
      <c r="AK121" s="663"/>
      <c r="AL121" s="663"/>
      <c r="AM121" s="663"/>
      <c r="AN121" s="663"/>
      <c r="AO121" s="663"/>
      <c r="AP121" s="663"/>
      <c r="AQ121" s="663"/>
      <c r="AR121" s="663"/>
      <c r="AS121" s="663"/>
      <c r="AT121" s="663"/>
      <c r="AU121" s="663"/>
      <c r="AV121" s="663"/>
      <c r="AW121" s="663"/>
      <c r="AX121" s="663"/>
      <c r="AY121" s="663"/>
      <c r="AZ121" s="663"/>
      <c r="BA121" s="663"/>
      <c r="BB121" s="663"/>
      <c r="BC121" s="663"/>
      <c r="BD121" s="663"/>
      <c r="BE121" s="663"/>
      <c r="BF121" s="663"/>
      <c r="BG121" s="140"/>
      <c r="BH121" s="141"/>
      <c r="BI121" s="97"/>
      <c r="BJ121" s="97"/>
    </row>
    <row r="122" spans="1:62" s="119" customFormat="1" ht="15.75" customHeight="1">
      <c r="A122" s="118"/>
      <c r="E122" s="109"/>
      <c r="F122" s="108"/>
      <c r="G122" s="134"/>
      <c r="H122" s="134"/>
      <c r="I122" s="109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97"/>
      <c r="BH122" s="97"/>
      <c r="BI122" s="97"/>
      <c r="BJ122" s="97"/>
    </row>
    <row r="123" spans="1:62" s="89" customFormat="1" ht="15" customHeight="1">
      <c r="A123" s="98"/>
      <c r="D123" s="261"/>
      <c r="E123" s="261"/>
      <c r="F123" s="261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121"/>
      <c r="V123" s="121"/>
      <c r="W123" s="263"/>
      <c r="X123" s="263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97"/>
      <c r="BH123" s="97"/>
      <c r="BI123" s="97"/>
      <c r="BJ123" s="97"/>
    </row>
    <row r="124" spans="1:62" s="177" customFormat="1" ht="28.5" customHeight="1"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</row>
    <row r="125" spans="1:62" s="177" customFormat="1" ht="25.5" customHeight="1">
      <c r="G125" s="99"/>
      <c r="H125" s="99"/>
      <c r="I125" s="99"/>
      <c r="J125" s="265" t="s">
        <v>92</v>
      </c>
      <c r="K125" s="265"/>
      <c r="L125" s="265"/>
      <c r="M125" s="265"/>
      <c r="N125" s="265"/>
      <c r="O125" s="265"/>
      <c r="P125" s="265"/>
      <c r="Q125" s="265"/>
      <c r="R125" s="265"/>
      <c r="S125" s="266"/>
      <c r="T125" s="266"/>
      <c r="U125" s="266"/>
      <c r="V125" s="267"/>
      <c r="W125" s="268"/>
      <c r="X125" s="269"/>
      <c r="Y125" s="269"/>
      <c r="Z125" s="270" t="s">
        <v>93</v>
      </c>
      <c r="AA125" s="652" t="s">
        <v>214</v>
      </c>
      <c r="AB125" s="652"/>
      <c r="AC125" s="652"/>
      <c r="AD125" s="652"/>
      <c r="AE125" s="652"/>
      <c r="AF125" s="652"/>
      <c r="AG125" s="270" t="s">
        <v>93</v>
      </c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</row>
    <row r="126" spans="1:62" s="177" customFormat="1" ht="20.100000000000001" customHeight="1">
      <c r="D126" s="271"/>
      <c r="E126" s="272"/>
      <c r="F126" s="272"/>
      <c r="G126" s="273"/>
      <c r="H126" s="273"/>
      <c r="I126" s="273"/>
      <c r="J126" s="274"/>
      <c r="K126" s="274"/>
      <c r="L126" s="275"/>
      <c r="M126" s="276"/>
      <c r="N126" s="276"/>
      <c r="O126" s="276"/>
      <c r="P126" s="277"/>
      <c r="Q126" s="666"/>
      <c r="R126" s="666"/>
      <c r="S126" s="666"/>
      <c r="T126" s="666"/>
      <c r="U126" s="278"/>
      <c r="V126" s="279"/>
      <c r="W126" s="279"/>
      <c r="X126" s="276"/>
      <c r="Y126" s="276"/>
      <c r="Z126" s="660"/>
      <c r="AA126" s="660"/>
      <c r="AB126" s="660"/>
      <c r="AC126" s="660"/>
      <c r="AD126" s="660"/>
      <c r="AE126" s="660"/>
      <c r="AF126" s="660"/>
      <c r="AG126" s="280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81"/>
      <c r="BH126" s="281"/>
      <c r="BI126" s="281"/>
      <c r="BJ126" s="281"/>
    </row>
    <row r="127" spans="1:62" s="177" customFormat="1" ht="18" customHeight="1">
      <c r="D127" s="118"/>
      <c r="E127" s="119"/>
      <c r="F127" s="119"/>
      <c r="G127" s="271"/>
      <c r="H127" s="272"/>
      <c r="I127" s="272"/>
      <c r="J127" s="265" t="s">
        <v>94</v>
      </c>
      <c r="K127" s="265"/>
      <c r="L127" s="265"/>
      <c r="M127" s="265"/>
      <c r="N127" s="265"/>
      <c r="O127" s="265"/>
      <c r="P127" s="265"/>
      <c r="Q127" s="265"/>
      <c r="R127" s="265"/>
      <c r="S127" s="266"/>
      <c r="T127" s="266"/>
      <c r="U127" s="266"/>
      <c r="V127" s="267"/>
      <c r="W127" s="268"/>
      <c r="X127" s="269"/>
      <c r="Y127" s="269"/>
      <c r="Z127" s="270" t="s">
        <v>93</v>
      </c>
      <c r="AA127" s="661" t="s">
        <v>214</v>
      </c>
      <c r="AB127" s="661"/>
      <c r="AC127" s="661"/>
      <c r="AD127" s="661"/>
      <c r="AE127" s="661"/>
      <c r="AF127" s="661"/>
      <c r="AG127" s="661"/>
      <c r="AH127" s="270" t="s">
        <v>93</v>
      </c>
      <c r="AI127" s="282"/>
      <c r="AJ127" s="282"/>
      <c r="AK127" s="643" t="s">
        <v>95</v>
      </c>
      <c r="AL127" s="643"/>
      <c r="AM127" s="643"/>
      <c r="AN127" s="643"/>
      <c r="AO127" s="643"/>
      <c r="AP127" s="643"/>
      <c r="AQ127" s="643"/>
      <c r="AR127" s="643"/>
      <c r="AS127" s="643"/>
      <c r="AT127" s="643"/>
      <c r="AU127" s="643"/>
      <c r="AV127" s="283"/>
      <c r="AW127" s="284"/>
      <c r="AX127" s="284"/>
      <c r="AY127" s="266"/>
      <c r="AZ127" s="285"/>
      <c r="BA127" s="286" t="s">
        <v>106</v>
      </c>
      <c r="BB127" s="654" t="s">
        <v>211</v>
      </c>
      <c r="BC127" s="654"/>
      <c r="BD127" s="654"/>
      <c r="BE127" s="654"/>
      <c r="BF127" s="654"/>
      <c r="BG127" s="270" t="s">
        <v>93</v>
      </c>
      <c r="BH127" s="287"/>
      <c r="BI127" s="269"/>
      <c r="BJ127" s="288"/>
    </row>
    <row r="128" spans="1:62" s="89" customFormat="1" ht="16.5" customHeight="1">
      <c r="A128" s="98"/>
      <c r="B128" s="181"/>
      <c r="C128" s="289"/>
      <c r="D128" s="271"/>
      <c r="E128" s="272"/>
      <c r="F128" s="272"/>
      <c r="G128" s="290"/>
      <c r="H128" s="291"/>
      <c r="I128" s="275"/>
      <c r="J128" s="274"/>
      <c r="K128" s="274"/>
      <c r="L128" s="275"/>
      <c r="M128" s="276"/>
      <c r="N128" s="276"/>
      <c r="O128" s="276"/>
      <c r="P128" s="277"/>
      <c r="Q128" s="666"/>
      <c r="R128" s="666"/>
      <c r="S128" s="666"/>
      <c r="T128" s="666"/>
      <c r="U128" s="278"/>
      <c r="V128" s="279"/>
      <c r="W128" s="279"/>
      <c r="X128" s="276"/>
      <c r="Y128" s="276"/>
      <c r="Z128" s="660"/>
      <c r="AA128" s="660"/>
      <c r="AB128" s="660"/>
      <c r="AC128" s="660"/>
      <c r="AD128" s="660"/>
      <c r="AE128" s="660"/>
      <c r="AF128" s="660"/>
      <c r="AG128" s="280"/>
      <c r="AH128" s="280"/>
      <c r="AI128" s="280"/>
      <c r="AJ128" s="277"/>
      <c r="AK128" s="277"/>
      <c r="AL128" s="277"/>
      <c r="AM128" s="277"/>
      <c r="AN128" s="277"/>
      <c r="AO128" s="277"/>
      <c r="AP128" s="277"/>
      <c r="AQ128" s="277"/>
      <c r="AR128" s="277"/>
      <c r="AS128" s="277"/>
      <c r="AT128" s="277"/>
      <c r="AU128" s="277"/>
      <c r="AV128" s="277"/>
      <c r="AW128" s="650"/>
      <c r="AX128" s="650"/>
      <c r="AY128" s="650"/>
      <c r="AZ128" s="651"/>
      <c r="BA128" s="650"/>
      <c r="BB128" s="660"/>
      <c r="BC128" s="660"/>
      <c r="BD128" s="660"/>
      <c r="BE128" s="660"/>
      <c r="BF128" s="660"/>
      <c r="BG128" s="660"/>
    </row>
    <row r="129" spans="1:62" s="89" customFormat="1" ht="15" customHeight="1">
      <c r="A129" s="98"/>
      <c r="B129" s="181"/>
      <c r="C129" s="292"/>
      <c r="D129" s="271"/>
      <c r="E129" s="272"/>
      <c r="F129" s="272"/>
      <c r="G129" s="272"/>
      <c r="H129" s="293"/>
      <c r="I129" s="293"/>
      <c r="J129" s="293"/>
      <c r="K129" s="293"/>
      <c r="L129" s="293"/>
      <c r="M129" s="293"/>
      <c r="N129" s="19"/>
      <c r="O129" s="293"/>
      <c r="P129" s="293"/>
      <c r="Q129" s="19"/>
      <c r="R129" s="293"/>
      <c r="S129" s="294"/>
      <c r="T129" s="295"/>
      <c r="U129" s="294"/>
      <c r="V129" s="296"/>
      <c r="W129" s="297"/>
      <c r="X129" s="297"/>
      <c r="Y129" s="298"/>
      <c r="Z129" s="294"/>
      <c r="AA129" s="295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300"/>
      <c r="AL129" s="301"/>
      <c r="AM129" s="301"/>
      <c r="AN129" s="301"/>
      <c r="AO129" s="301"/>
      <c r="AP129" s="302"/>
      <c r="AQ129" s="303"/>
      <c r="AR129" s="294"/>
      <c r="AS129" s="294"/>
      <c r="AT129" s="294"/>
      <c r="AU129" s="304"/>
      <c r="AV129" s="304"/>
      <c r="AW129" s="304"/>
      <c r="AX129" s="304"/>
      <c r="AY129" s="304"/>
      <c r="AZ129" s="304"/>
      <c r="BA129" s="294"/>
      <c r="BB129" s="294"/>
      <c r="BC129" s="19"/>
      <c r="BD129" s="294"/>
      <c r="BE129" s="295"/>
      <c r="BF129" s="294"/>
      <c r="BG129" s="294"/>
      <c r="BH129" s="294"/>
      <c r="BI129" s="294"/>
      <c r="BJ129" s="305"/>
    </row>
    <row r="130" spans="1:62" s="89" customFormat="1" ht="16.5" customHeight="1">
      <c r="A130" s="98"/>
      <c r="B130" s="181"/>
      <c r="C130" s="292"/>
      <c r="D130" s="306"/>
      <c r="E130" s="272"/>
      <c r="F130" s="272"/>
      <c r="G130" s="272"/>
      <c r="H130" s="272"/>
      <c r="I130" s="272"/>
      <c r="J130" s="272"/>
      <c r="K130" s="272"/>
      <c r="L130" s="293"/>
      <c r="M130" s="293"/>
      <c r="N130" s="293"/>
      <c r="O130" s="293"/>
      <c r="P130" s="307"/>
      <c r="Q130" s="308"/>
      <c r="R130" s="308"/>
      <c r="S130" s="308"/>
      <c r="T130" s="309"/>
      <c r="U130" s="309"/>
      <c r="V130" s="310"/>
      <c r="W130" s="297"/>
      <c r="X130" s="667"/>
      <c r="Y130" s="668"/>
      <c r="Z130" s="668"/>
      <c r="AA130" s="668"/>
      <c r="AB130" s="668"/>
      <c r="AC130" s="299"/>
      <c r="AD130" s="307"/>
      <c r="AE130" s="299"/>
      <c r="AF130" s="299"/>
      <c r="AG130" s="299"/>
      <c r="AH130" s="299"/>
      <c r="AI130" s="299"/>
      <c r="AJ130" s="299"/>
      <c r="AK130" s="300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4"/>
      <c r="AV130" s="304"/>
      <c r="AW130" s="304"/>
      <c r="AX130" s="311"/>
      <c r="AY130" s="312"/>
      <c r="AZ130" s="312"/>
      <c r="BA130" s="313"/>
      <c r="BB130" s="314"/>
      <c r="BC130" s="315"/>
      <c r="BD130" s="312"/>
      <c r="BE130" s="314"/>
      <c r="BF130" s="315"/>
      <c r="BG130" s="316"/>
      <c r="BH130" s="317"/>
      <c r="BI130" s="315"/>
      <c r="BJ130" s="316"/>
    </row>
    <row r="131" spans="1:62" s="89" customFormat="1" ht="16.5" customHeight="1">
      <c r="A131" s="98"/>
      <c r="B131" s="181"/>
      <c r="C131" s="292"/>
      <c r="D131" s="318"/>
      <c r="E131" s="319"/>
      <c r="F131" s="293"/>
      <c r="G131" s="293"/>
      <c r="H131" s="293"/>
      <c r="I131" s="293"/>
      <c r="J131" s="293"/>
      <c r="K131" s="293"/>
      <c r="L131" s="293"/>
      <c r="M131" s="293"/>
      <c r="N131" s="19"/>
      <c r="O131" s="293"/>
      <c r="P131" s="293"/>
      <c r="Q131" s="19"/>
      <c r="R131" s="293"/>
      <c r="S131" s="320"/>
      <c r="T131" s="295"/>
      <c r="U131" s="294"/>
      <c r="V131" s="297"/>
      <c r="W131" s="297"/>
      <c r="X131" s="297"/>
      <c r="Y131" s="298"/>
      <c r="Z131" s="294"/>
      <c r="AA131" s="295"/>
      <c r="AB131" s="321"/>
      <c r="AC131" s="319"/>
      <c r="AD131" s="319"/>
      <c r="AE131" s="319"/>
      <c r="AF131" s="319"/>
      <c r="AG131" s="319"/>
      <c r="AH131" s="319"/>
      <c r="AI131" s="319"/>
      <c r="AJ131" s="319"/>
      <c r="AK131" s="319"/>
      <c r="AL131" s="318"/>
      <c r="AM131" s="319"/>
      <c r="AN131" s="293"/>
      <c r="AO131" s="322"/>
      <c r="AP131" s="322"/>
      <c r="AQ131" s="293"/>
      <c r="AR131" s="294"/>
      <c r="AS131" s="294"/>
      <c r="AT131" s="294"/>
      <c r="AU131" s="304"/>
      <c r="AV131" s="659"/>
      <c r="AW131" s="659"/>
      <c r="AX131" s="659"/>
      <c r="AY131" s="659"/>
      <c r="AZ131" s="19"/>
      <c r="BA131" s="312"/>
      <c r="BB131" s="312"/>
      <c r="BC131" s="294"/>
      <c r="BD131" s="294"/>
      <c r="BE131" s="323"/>
      <c r="BF131" s="323"/>
      <c r="BG131" s="294"/>
      <c r="BH131" s="294"/>
      <c r="BI131" s="294"/>
      <c r="BJ131" s="288"/>
    </row>
    <row r="132" spans="1:62" s="89" customFormat="1" ht="15" customHeight="1">
      <c r="A132" s="98"/>
      <c r="B132" s="181"/>
      <c r="C132" s="29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</row>
    <row r="133" spans="1:62" s="89" customFormat="1" ht="16.5" customHeight="1">
      <c r="A133" s="98"/>
      <c r="B133" s="215"/>
      <c r="C133" s="292"/>
      <c r="D133" s="95"/>
      <c r="E133" s="216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Y133" s="119"/>
      <c r="AO133" s="658"/>
      <c r="AP133" s="658"/>
      <c r="AQ133" s="658"/>
      <c r="AR133" s="658"/>
      <c r="AS133" s="658"/>
      <c r="AT133" s="658"/>
      <c r="AU133" s="658"/>
      <c r="AV133" s="658"/>
      <c r="AW133" s="658"/>
      <c r="AX133" s="658"/>
      <c r="AY133" s="658"/>
      <c r="AZ133" s="658"/>
      <c r="BA133" s="658"/>
      <c r="BB133" s="658"/>
      <c r="BC133" s="658"/>
      <c r="BD133" s="658"/>
      <c r="BE133" s="658"/>
      <c r="BF133" s="658"/>
      <c r="BG133" s="658"/>
      <c r="BH133" s="658"/>
      <c r="BI133" s="658"/>
      <c r="BJ133" s="658"/>
    </row>
    <row r="134" spans="1:62" s="89" customFormat="1" ht="15.75" customHeight="1">
      <c r="A134" s="98"/>
      <c r="B134" s="189"/>
      <c r="C134" s="190"/>
      <c r="D134" s="292"/>
      <c r="E134" s="292"/>
      <c r="F134" s="292"/>
      <c r="G134" s="292"/>
      <c r="H134" s="292"/>
      <c r="I134" s="292"/>
      <c r="J134" s="182"/>
      <c r="K134" s="182"/>
      <c r="L134" s="182"/>
      <c r="M134" s="182"/>
      <c r="N134" s="196"/>
      <c r="O134" s="174"/>
      <c r="P134" s="174"/>
      <c r="Q134" s="174"/>
      <c r="R134" s="201"/>
      <c r="S134" s="201"/>
      <c r="T134" s="202"/>
      <c r="Y134" s="119"/>
      <c r="AO134" s="218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</row>
    <row r="135" spans="1:62" ht="17.399999999999999">
      <c r="D135" s="292"/>
      <c r="E135" s="292"/>
      <c r="F135" s="182"/>
      <c r="G135" s="182"/>
      <c r="H135" s="182"/>
      <c r="I135" s="182"/>
      <c r="J135" s="182"/>
      <c r="K135" s="182"/>
      <c r="L135" s="187"/>
      <c r="M135" s="182"/>
      <c r="N135" s="182"/>
      <c r="O135" s="187"/>
      <c r="P135" s="182"/>
      <c r="Q135" s="89"/>
      <c r="R135" s="119"/>
      <c r="S135" s="195"/>
      <c r="T135" s="41"/>
      <c r="U135" s="195"/>
      <c r="V135" s="656"/>
      <c r="W135" s="657"/>
      <c r="X135" s="657"/>
      <c r="Y135" s="657"/>
      <c r="Z135" s="657"/>
      <c r="AA135" s="184"/>
      <c r="AB135" s="196"/>
      <c r="AC135" s="184"/>
      <c r="AD135" s="184"/>
      <c r="AE135" s="184"/>
      <c r="AF135" s="184"/>
      <c r="AG135" s="184"/>
      <c r="AH135" s="184"/>
      <c r="AI135" s="185"/>
      <c r="AJ135" s="324"/>
      <c r="AK135" s="324"/>
      <c r="AL135" s="324"/>
      <c r="AM135" s="324"/>
      <c r="AN135" s="186"/>
      <c r="AO135" s="325"/>
      <c r="AP135" s="89"/>
      <c r="AQ135" s="89"/>
      <c r="AR135" s="89"/>
      <c r="AS135" s="669"/>
      <c r="AT135" s="669"/>
      <c r="AU135" s="669"/>
      <c r="AV135" s="669"/>
      <c r="AW135" s="669"/>
      <c r="AX135" s="669"/>
      <c r="AY135" s="326"/>
      <c r="AZ135" s="326"/>
      <c r="BA135" s="219"/>
      <c r="BB135" s="219"/>
      <c r="BC135" s="220"/>
      <c r="BD135" s="193"/>
      <c r="BE135" s="193"/>
      <c r="BF135" s="193"/>
      <c r="BG135" s="193"/>
      <c r="BH135" s="192"/>
      <c r="BI135" s="221"/>
      <c r="BJ135" s="89"/>
    </row>
    <row r="136" spans="1:62" ht="13.8">
      <c r="D136" s="292"/>
      <c r="E136" s="292"/>
      <c r="F136" s="182"/>
      <c r="G136" s="182"/>
      <c r="H136" s="182"/>
      <c r="I136" s="182"/>
      <c r="J136" s="182"/>
      <c r="K136" s="182"/>
      <c r="L136" s="187"/>
      <c r="M136" s="182"/>
      <c r="N136" s="182"/>
      <c r="O136" s="187"/>
      <c r="P136" s="182"/>
      <c r="Q136" s="89"/>
      <c r="R136" s="119"/>
      <c r="S136" s="195"/>
      <c r="T136" s="41"/>
      <c r="U136" s="195"/>
      <c r="V136" s="195"/>
      <c r="W136" s="198"/>
      <c r="X136" s="89"/>
      <c r="Y136" s="119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5"/>
      <c r="AJ136" s="324"/>
      <c r="AK136" s="324"/>
      <c r="AL136" s="324"/>
      <c r="AM136" s="324"/>
      <c r="AN136" s="186"/>
      <c r="AO136" s="325"/>
      <c r="AP136" s="89"/>
      <c r="AQ136" s="89"/>
      <c r="AR136" s="89"/>
      <c r="AS136" s="669"/>
      <c r="AT136" s="669"/>
      <c r="AU136" s="669"/>
      <c r="AV136" s="669"/>
      <c r="AW136" s="669"/>
      <c r="AX136" s="669"/>
      <c r="AY136" s="89"/>
      <c r="AZ136" s="89"/>
      <c r="BA136" s="187"/>
      <c r="BB136" s="89"/>
      <c r="BC136" s="119"/>
      <c r="BD136" s="89"/>
      <c r="BE136" s="89"/>
      <c r="BF136" s="89"/>
      <c r="BG136" s="89"/>
      <c r="BH136" s="188"/>
      <c r="BI136" s="188"/>
      <c r="BJ136" s="89"/>
    </row>
    <row r="137" spans="1:62" ht="15.6">
      <c r="D137" s="292"/>
      <c r="E137" s="292"/>
      <c r="F137" s="292"/>
      <c r="G137" s="292"/>
      <c r="H137" s="292"/>
      <c r="I137" s="292"/>
      <c r="J137" s="182"/>
      <c r="K137" s="182"/>
      <c r="L137" s="182"/>
      <c r="M137" s="182"/>
      <c r="N137" s="196"/>
      <c r="O137" s="174"/>
      <c r="P137" s="174"/>
      <c r="Q137" s="174"/>
      <c r="R137" s="201"/>
      <c r="S137" s="201"/>
      <c r="T137" s="202"/>
      <c r="U137" s="195"/>
      <c r="V137" s="195"/>
      <c r="W137" s="198"/>
      <c r="X137" s="89"/>
      <c r="Y137" s="119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5"/>
      <c r="AJ137" s="324"/>
      <c r="AK137" s="324"/>
      <c r="AL137" s="324"/>
      <c r="AM137" s="324"/>
      <c r="AN137" s="186"/>
      <c r="AO137" s="325"/>
      <c r="AP137" s="89"/>
      <c r="AQ137" s="89"/>
      <c r="AR137" s="89"/>
      <c r="AS137" s="191"/>
      <c r="AT137" s="191"/>
      <c r="AU137" s="191"/>
      <c r="AV137" s="191"/>
      <c r="AW137" s="191"/>
      <c r="AX137" s="191"/>
      <c r="AY137" s="89"/>
      <c r="AZ137" s="89"/>
      <c r="BA137" s="187"/>
      <c r="BB137" s="89"/>
      <c r="BC137" s="119"/>
      <c r="BD137" s="89"/>
      <c r="BE137" s="89"/>
      <c r="BF137" s="89"/>
      <c r="BG137" s="89"/>
      <c r="BH137" s="188"/>
      <c r="BI137" s="188"/>
      <c r="BJ137" s="89"/>
    </row>
    <row r="138" spans="1:62" ht="17.399999999999999">
      <c r="D138" s="292"/>
      <c r="E138" s="292"/>
      <c r="F138" s="182"/>
      <c r="G138" s="182"/>
      <c r="H138" s="182"/>
      <c r="I138" s="182"/>
      <c r="J138" s="182"/>
      <c r="K138" s="182"/>
      <c r="L138" s="187"/>
      <c r="M138" s="182"/>
      <c r="N138" s="182"/>
      <c r="O138" s="187"/>
      <c r="P138" s="182"/>
      <c r="Q138" s="89"/>
      <c r="R138" s="119"/>
      <c r="S138" s="89"/>
      <c r="T138" s="194"/>
      <c r="U138" s="195"/>
      <c r="V138" s="656"/>
      <c r="W138" s="657"/>
      <c r="X138" s="657"/>
      <c r="Y138" s="657"/>
      <c r="Z138" s="657"/>
      <c r="AA138" s="184"/>
      <c r="AB138" s="196"/>
      <c r="AC138" s="184"/>
      <c r="AD138" s="184"/>
      <c r="AE138" s="184"/>
      <c r="AF138" s="184"/>
      <c r="AG138" s="184"/>
      <c r="AH138" s="184"/>
      <c r="AI138" s="185"/>
      <c r="AJ138" s="324"/>
      <c r="AK138" s="324"/>
      <c r="AL138" s="324"/>
      <c r="AM138" s="324"/>
      <c r="AN138" s="186"/>
      <c r="AO138" s="325"/>
      <c r="AP138" s="89"/>
      <c r="AQ138" s="89"/>
      <c r="AR138" s="89"/>
      <c r="AS138" s="215"/>
      <c r="AT138" s="292"/>
      <c r="AU138" s="292"/>
      <c r="AV138" s="292"/>
      <c r="AW138" s="292"/>
      <c r="AX138" s="292"/>
      <c r="AY138" s="89"/>
      <c r="AZ138" s="89"/>
      <c r="BA138" s="89"/>
      <c r="BB138" s="89"/>
      <c r="BC138" s="220"/>
      <c r="BD138" s="193"/>
      <c r="BE138" s="193"/>
      <c r="BF138" s="92"/>
      <c r="BG138" s="193"/>
      <c r="BH138" s="192"/>
      <c r="BI138" s="221"/>
      <c r="BJ138" s="89"/>
    </row>
    <row r="139" spans="1:62" ht="15">
      <c r="D139" s="292"/>
      <c r="E139" s="292"/>
      <c r="F139" s="182"/>
      <c r="G139" s="182"/>
      <c r="H139" s="182"/>
      <c r="I139" s="182"/>
      <c r="J139" s="182"/>
      <c r="K139" s="182"/>
      <c r="L139" s="187"/>
      <c r="M139" s="182"/>
      <c r="N139" s="182"/>
      <c r="O139" s="187"/>
      <c r="P139" s="182"/>
      <c r="Q139" s="89"/>
      <c r="R139" s="119"/>
      <c r="S139" s="89"/>
      <c r="T139" s="194"/>
      <c r="U139" s="195"/>
      <c r="V139" s="195"/>
      <c r="W139" s="198"/>
      <c r="X139" s="89"/>
      <c r="Y139" s="119"/>
      <c r="Z139" s="199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89"/>
      <c r="AK139" s="190"/>
      <c r="AL139" s="182"/>
      <c r="AM139" s="98"/>
      <c r="AN139" s="98"/>
      <c r="AO139" s="182"/>
      <c r="AP139" s="89"/>
      <c r="AQ139" s="89"/>
      <c r="AR139" s="89"/>
      <c r="AS139" s="177"/>
      <c r="AT139" s="222"/>
      <c r="AU139" s="177"/>
      <c r="AV139" s="177"/>
      <c r="AW139" s="200"/>
      <c r="AX139" s="177"/>
      <c r="AY139" s="177"/>
      <c r="AZ139" s="177"/>
      <c r="BA139" s="187"/>
      <c r="BB139" s="187"/>
      <c r="BC139" s="223"/>
      <c r="BD139" s="89"/>
      <c r="BE139" s="89"/>
      <c r="BF139" s="89"/>
      <c r="BG139" s="89"/>
      <c r="BH139" s="223"/>
      <c r="BI139" s="223"/>
      <c r="BJ139" s="89"/>
    </row>
    <row r="140" spans="1:62" ht="15.6">
      <c r="D140" s="292"/>
      <c r="E140" s="292"/>
      <c r="F140" s="292"/>
      <c r="G140" s="292"/>
      <c r="H140" s="292"/>
      <c r="I140" s="292"/>
      <c r="J140" s="182"/>
      <c r="K140" s="182"/>
      <c r="L140" s="182"/>
      <c r="M140" s="182"/>
      <c r="N140" s="196"/>
      <c r="O140" s="174"/>
      <c r="P140" s="174"/>
      <c r="Q140" s="174"/>
      <c r="R140" s="201"/>
      <c r="S140" s="201"/>
      <c r="T140" s="202"/>
      <c r="U140" s="17"/>
      <c r="V140" s="17"/>
      <c r="W140" s="17"/>
      <c r="X140" s="17"/>
      <c r="AV140" s="177"/>
      <c r="AW140" s="208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</row>
    <row r="141" spans="1:62" ht="17.399999999999999">
      <c r="D141" s="182"/>
      <c r="E141" s="182"/>
      <c r="F141" s="182"/>
      <c r="G141" s="182"/>
      <c r="H141" s="182"/>
      <c r="I141" s="182"/>
      <c r="J141" s="182"/>
      <c r="K141" s="182"/>
      <c r="L141" s="187"/>
      <c r="M141" s="182"/>
      <c r="N141" s="182"/>
      <c r="O141" s="187"/>
      <c r="P141" s="182"/>
      <c r="Q141" s="224"/>
      <c r="R141" s="119"/>
      <c r="S141" s="89"/>
      <c r="T141" s="195"/>
      <c r="Y141" s="17"/>
      <c r="Z141" s="17"/>
      <c r="AA141" s="17"/>
      <c r="AB141" s="17"/>
      <c r="AC141" s="17"/>
      <c r="AD141" s="17"/>
      <c r="AP141" s="206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200"/>
      <c r="BG141" s="177"/>
      <c r="BH141" s="177"/>
      <c r="BI141" s="177"/>
      <c r="BJ141" s="177"/>
    </row>
    <row r="142" spans="1:62" ht="17.399999999999999">
      <c r="M142" s="17"/>
      <c r="N142" s="17"/>
      <c r="O142" s="17"/>
      <c r="P142" s="17"/>
      <c r="Q142" s="164"/>
      <c r="R142" s="164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W142" s="92"/>
      <c r="AZ142" s="92"/>
      <c r="BC142" s="201"/>
      <c r="BF142" s="201"/>
      <c r="BG142" s="201"/>
      <c r="BH142" s="201"/>
      <c r="BI142" s="201"/>
    </row>
    <row r="143" spans="1:62">
      <c r="M143" s="17"/>
      <c r="N143" s="17"/>
      <c r="U143" s="17"/>
      <c r="V143" s="17"/>
      <c r="W143" s="17"/>
      <c r="X143" s="17"/>
    </row>
    <row r="144" spans="1:62" ht="17.399999999999999">
      <c r="O144" s="17"/>
      <c r="P144" s="17"/>
      <c r="Q144" s="92"/>
      <c r="R144" s="92"/>
      <c r="S144" s="17"/>
      <c r="T144" s="17"/>
      <c r="AW144" s="206"/>
      <c r="AY144" s="164"/>
    </row>
    <row r="145" spans="13:58" ht="17.399999999999999">
      <c r="M145" s="206"/>
      <c r="N145" s="206"/>
      <c r="O145" s="17"/>
      <c r="P145" s="17"/>
      <c r="Q145" s="164"/>
      <c r="R145" s="164"/>
      <c r="S145" s="17"/>
      <c r="T145" s="17"/>
      <c r="AY145" s="164"/>
      <c r="BF145" s="164"/>
    </row>
    <row r="146" spans="13:58">
      <c r="M146" s="17"/>
      <c r="N146" s="17"/>
    </row>
    <row r="148" spans="13:58">
      <c r="AX148" s="164"/>
      <c r="AY148" s="164"/>
    </row>
  </sheetData>
  <mergeCells count="1660">
    <mergeCell ref="AC55:AD55"/>
    <mergeCell ref="G55:T55"/>
    <mergeCell ref="U51:V51"/>
    <mergeCell ref="U52:V52"/>
    <mergeCell ref="U53:V53"/>
    <mergeCell ref="W53:X53"/>
    <mergeCell ref="AC53:AD53"/>
    <mergeCell ref="G53:T53"/>
    <mergeCell ref="AA52:AB52"/>
    <mergeCell ref="AA51:AB51"/>
    <mergeCell ref="P6:T6"/>
    <mergeCell ref="AI51:AJ51"/>
    <mergeCell ref="AG48:AH48"/>
    <mergeCell ref="AE48:AF48"/>
    <mergeCell ref="AA50:AB50"/>
    <mergeCell ref="AE51:AF51"/>
    <mergeCell ref="AC50:AD50"/>
    <mergeCell ref="AG51:AH51"/>
    <mergeCell ref="G51:T51"/>
    <mergeCell ref="E17:H17"/>
    <mergeCell ref="Y60:Z60"/>
    <mergeCell ref="W68:X68"/>
    <mergeCell ref="W67:X67"/>
    <mergeCell ref="Y66:Z66"/>
    <mergeCell ref="Y63:Z63"/>
    <mergeCell ref="W64:X64"/>
    <mergeCell ref="Y68:Z68"/>
    <mergeCell ref="Y67:Z67"/>
    <mergeCell ref="W66:X66"/>
    <mergeCell ref="U67:V67"/>
    <mergeCell ref="AG55:AH55"/>
    <mergeCell ref="BA10:BG10"/>
    <mergeCell ref="W17:Z17"/>
    <mergeCell ref="G45:T45"/>
    <mergeCell ref="G47:T47"/>
    <mergeCell ref="C13:G13"/>
    <mergeCell ref="AE17:AH17"/>
    <mergeCell ref="AY12:BG13"/>
    <mergeCell ref="W60:X60"/>
    <mergeCell ref="W52:X52"/>
    <mergeCell ref="AA54:AB54"/>
    <mergeCell ref="W47:X47"/>
    <mergeCell ref="H12:N12"/>
    <mergeCell ref="W59:X59"/>
    <mergeCell ref="D60:F60"/>
    <mergeCell ref="W57:X57"/>
    <mergeCell ref="E50:F50"/>
    <mergeCell ref="D51:F51"/>
    <mergeCell ref="U60:V60"/>
    <mergeCell ref="U66:V66"/>
    <mergeCell ref="D67:F67"/>
    <mergeCell ref="U68:V68"/>
    <mergeCell ref="D61:T61"/>
    <mergeCell ref="AO48:AP48"/>
    <mergeCell ref="D49:F49"/>
    <mergeCell ref="U49:V49"/>
    <mergeCell ref="W49:X49"/>
    <mergeCell ref="AA48:AB48"/>
    <mergeCell ref="G49:T49"/>
    <mergeCell ref="D70:F70"/>
    <mergeCell ref="G70:T70"/>
    <mergeCell ref="D66:F66"/>
    <mergeCell ref="D68:F68"/>
    <mergeCell ref="G67:T67"/>
    <mergeCell ref="G66:T66"/>
    <mergeCell ref="G68:T68"/>
    <mergeCell ref="D63:F63"/>
    <mergeCell ref="G63:T63"/>
    <mergeCell ref="G65:T65"/>
    <mergeCell ref="D58:F58"/>
    <mergeCell ref="G58:T58"/>
    <mergeCell ref="D59:F59"/>
    <mergeCell ref="G59:T59"/>
    <mergeCell ref="G64:T64"/>
    <mergeCell ref="D55:F55"/>
    <mergeCell ref="G54:T54"/>
    <mergeCell ref="D54:F54"/>
    <mergeCell ref="U57:V57"/>
    <mergeCell ref="D56:F56"/>
    <mergeCell ref="U56:V56"/>
    <mergeCell ref="G57:T57"/>
    <mergeCell ref="D57:F57"/>
    <mergeCell ref="G56:T56"/>
    <mergeCell ref="W51:X51"/>
    <mergeCell ref="D72:F72"/>
    <mergeCell ref="Y71:Z71"/>
    <mergeCell ref="G69:T69"/>
    <mergeCell ref="E71:F71"/>
    <mergeCell ref="G71:T71"/>
    <mergeCell ref="W71:X71"/>
    <mergeCell ref="U71:V71"/>
    <mergeCell ref="D69:F69"/>
    <mergeCell ref="W70:X70"/>
    <mergeCell ref="AC56:AD56"/>
    <mergeCell ref="Y56:Z56"/>
    <mergeCell ref="AA57:AB57"/>
    <mergeCell ref="AC57:AD57"/>
    <mergeCell ref="Y57:Z57"/>
    <mergeCell ref="AA56:AB56"/>
    <mergeCell ref="AC58:AD58"/>
    <mergeCell ref="Y58:Z58"/>
    <mergeCell ref="G60:T60"/>
    <mergeCell ref="Y70:Z70"/>
    <mergeCell ref="U69:V69"/>
    <mergeCell ref="AA71:AB71"/>
    <mergeCell ref="AC71:AD71"/>
    <mergeCell ref="AA69:AB69"/>
    <mergeCell ref="AC70:AD70"/>
    <mergeCell ref="AA70:AB70"/>
    <mergeCell ref="D79:F79"/>
    <mergeCell ref="D81:F81"/>
    <mergeCell ref="U81:V81"/>
    <mergeCell ref="U83:V83"/>
    <mergeCell ref="D83:F83"/>
    <mergeCell ref="AC69:AD69"/>
    <mergeCell ref="G72:T72"/>
    <mergeCell ref="AA72:AB72"/>
    <mergeCell ref="Y72:Z72"/>
    <mergeCell ref="U70:V70"/>
    <mergeCell ref="Y84:Z84"/>
    <mergeCell ref="W83:X83"/>
    <mergeCell ref="G87:T87"/>
    <mergeCell ref="U85:V85"/>
    <mergeCell ref="Y86:Z86"/>
    <mergeCell ref="U87:V87"/>
    <mergeCell ref="U86:V86"/>
    <mergeCell ref="W86:X86"/>
    <mergeCell ref="D73:F73"/>
    <mergeCell ref="U77:V77"/>
    <mergeCell ref="U80:V80"/>
    <mergeCell ref="W78:X78"/>
    <mergeCell ref="W79:X79"/>
    <mergeCell ref="D74:F74"/>
    <mergeCell ref="G78:T78"/>
    <mergeCell ref="D76:F76"/>
    <mergeCell ref="G75:T75"/>
    <mergeCell ref="W74:X74"/>
    <mergeCell ref="G73:T73"/>
    <mergeCell ref="D80:F80"/>
    <mergeCell ref="U79:V79"/>
    <mergeCell ref="D75:F75"/>
    <mergeCell ref="D78:F78"/>
    <mergeCell ref="D77:F77"/>
    <mergeCell ref="G76:T76"/>
    <mergeCell ref="G79:T79"/>
    <mergeCell ref="G77:T77"/>
    <mergeCell ref="U76:V76"/>
    <mergeCell ref="U75:V75"/>
    <mergeCell ref="Y73:Z73"/>
    <mergeCell ref="Y85:Z85"/>
    <mergeCell ref="D87:F87"/>
    <mergeCell ref="W84:X84"/>
    <mergeCell ref="D82:F82"/>
    <mergeCell ref="G82:T82"/>
    <mergeCell ref="D84:F84"/>
    <mergeCell ref="W82:X82"/>
    <mergeCell ref="W85:X85"/>
    <mergeCell ref="AA77:AB77"/>
    <mergeCell ref="AE78:AF78"/>
    <mergeCell ref="AA82:AB82"/>
    <mergeCell ref="AA79:AB79"/>
    <mergeCell ref="AC79:AD79"/>
    <mergeCell ref="AA78:AB78"/>
    <mergeCell ref="AE82:AF82"/>
    <mergeCell ref="AC82:AD82"/>
    <mergeCell ref="AC78:AD78"/>
    <mergeCell ref="AA80:AB80"/>
    <mergeCell ref="Y80:Z80"/>
    <mergeCell ref="W81:X81"/>
    <mergeCell ref="AC81:AD81"/>
    <mergeCell ref="Y81:Z81"/>
    <mergeCell ref="W80:X80"/>
    <mergeCell ref="AC77:AD77"/>
    <mergeCell ref="AC80:AD80"/>
    <mergeCell ref="AA81:AB81"/>
    <mergeCell ref="D85:F85"/>
    <mergeCell ref="G85:T85"/>
    <mergeCell ref="U78:V78"/>
    <mergeCell ref="U84:V84"/>
    <mergeCell ref="U82:V82"/>
    <mergeCell ref="G80:T80"/>
    <mergeCell ref="G84:T84"/>
    <mergeCell ref="AA106:AB106"/>
    <mergeCell ref="Y105:Z105"/>
    <mergeCell ref="AA107:AB107"/>
    <mergeCell ref="AA102:AB102"/>
    <mergeCell ref="AA103:AB103"/>
    <mergeCell ref="Y89:Z89"/>
    <mergeCell ref="Y100:Z100"/>
    <mergeCell ref="Y96:Z96"/>
    <mergeCell ref="AA93:AB93"/>
    <mergeCell ref="AA97:AB97"/>
    <mergeCell ref="W114:X114"/>
    <mergeCell ref="W111:X111"/>
    <mergeCell ref="W113:X113"/>
    <mergeCell ref="G111:T111"/>
    <mergeCell ref="D111:F111"/>
    <mergeCell ref="U111:V111"/>
    <mergeCell ref="U112:V112"/>
    <mergeCell ref="G99:T99"/>
    <mergeCell ref="G104:T104"/>
    <mergeCell ref="D102:F102"/>
    <mergeCell ref="D101:F101"/>
    <mergeCell ref="D99:F99"/>
    <mergeCell ref="D100:F100"/>
    <mergeCell ref="G100:T100"/>
    <mergeCell ref="G103:T103"/>
    <mergeCell ref="G101:T101"/>
    <mergeCell ref="D103:F103"/>
    <mergeCell ref="D108:F108"/>
    <mergeCell ref="D106:F106"/>
    <mergeCell ref="D107:F107"/>
    <mergeCell ref="D109:F109"/>
    <mergeCell ref="W107:X107"/>
    <mergeCell ref="U103:V103"/>
    <mergeCell ref="AC111:AD111"/>
    <mergeCell ref="AC112:AD112"/>
    <mergeCell ref="AI109:AJ109"/>
    <mergeCell ref="D104:F104"/>
    <mergeCell ref="W109:X109"/>
    <mergeCell ref="W106:X106"/>
    <mergeCell ref="W112:X112"/>
    <mergeCell ref="AA112:AB112"/>
    <mergeCell ref="Y112:Z112"/>
    <mergeCell ref="Y107:Z107"/>
    <mergeCell ref="Y106:Z106"/>
    <mergeCell ref="AE106:AF106"/>
    <mergeCell ref="AE105:AF105"/>
    <mergeCell ref="AC106:AD106"/>
    <mergeCell ref="AG114:AH114"/>
    <mergeCell ref="AK107:AL107"/>
    <mergeCell ref="AC109:AD109"/>
    <mergeCell ref="AC108:AD108"/>
    <mergeCell ref="AE110:AF110"/>
    <mergeCell ref="AG111:AH111"/>
    <mergeCell ref="Y104:Z104"/>
    <mergeCell ref="AG109:AH109"/>
    <mergeCell ref="AA104:AB104"/>
    <mergeCell ref="AA105:AB105"/>
    <mergeCell ref="AA108:AB108"/>
    <mergeCell ref="AC107:AD107"/>
    <mergeCell ref="AA109:AB109"/>
    <mergeCell ref="AC104:AD104"/>
    <mergeCell ref="AG104:AH104"/>
    <mergeCell ref="AC105:AD105"/>
    <mergeCell ref="AI107:AJ107"/>
    <mergeCell ref="AG107:AH107"/>
    <mergeCell ref="AG108:AH108"/>
    <mergeCell ref="AI108:AJ108"/>
    <mergeCell ref="AI106:AJ106"/>
    <mergeCell ref="AG105:AH105"/>
    <mergeCell ref="AG106:AH106"/>
    <mergeCell ref="G107:T107"/>
    <mergeCell ref="U107:V107"/>
    <mergeCell ref="G108:T108"/>
    <mergeCell ref="G106:T106"/>
    <mergeCell ref="W108:X108"/>
    <mergeCell ref="U109:V109"/>
    <mergeCell ref="G109:T109"/>
    <mergeCell ref="Y108:Z108"/>
    <mergeCell ref="AE111:AF111"/>
    <mergeCell ref="AA111:AB111"/>
    <mergeCell ref="AA110:AB110"/>
    <mergeCell ref="AA113:AB113"/>
    <mergeCell ref="U106:V106"/>
    <mergeCell ref="W110:X110"/>
    <mergeCell ref="AE109:AF109"/>
    <mergeCell ref="AE107:AF107"/>
    <mergeCell ref="AE108:AF108"/>
    <mergeCell ref="D110:F110"/>
    <mergeCell ref="U110:V110"/>
    <mergeCell ref="G110:T110"/>
    <mergeCell ref="U108:V108"/>
    <mergeCell ref="AE104:AF104"/>
    <mergeCell ref="AA114:AB114"/>
    <mergeCell ref="AE114:AF114"/>
    <mergeCell ref="Y111:Z111"/>
    <mergeCell ref="Y110:Z110"/>
    <mergeCell ref="Y109:Z109"/>
    <mergeCell ref="AS135:AX136"/>
    <mergeCell ref="Z126:AF126"/>
    <mergeCell ref="BA119:BB119"/>
    <mergeCell ref="U118:AP118"/>
    <mergeCell ref="AW119:AX119"/>
    <mergeCell ref="AW118:AX118"/>
    <mergeCell ref="AA127:AG127"/>
    <mergeCell ref="AJ121:BF121"/>
    <mergeCell ref="F121:AI121"/>
    <mergeCell ref="Q128:T128"/>
    <mergeCell ref="Z128:AF128"/>
    <mergeCell ref="X130:AB130"/>
    <mergeCell ref="Q126:T126"/>
    <mergeCell ref="BE115:BF115"/>
    <mergeCell ref="BC115:BD115"/>
    <mergeCell ref="AO115:AP115"/>
    <mergeCell ref="AQ115:AR115"/>
    <mergeCell ref="AM114:AN114"/>
    <mergeCell ref="AM113:AN113"/>
    <mergeCell ref="U114:V114"/>
    <mergeCell ref="D113:T113"/>
    <mergeCell ref="U113:V113"/>
    <mergeCell ref="G112:T112"/>
    <mergeCell ref="D112:F112"/>
    <mergeCell ref="AQ112:AR112"/>
    <mergeCell ref="AE112:AF112"/>
    <mergeCell ref="D114:T114"/>
    <mergeCell ref="Y114:Z114"/>
    <mergeCell ref="Y113:Z113"/>
    <mergeCell ref="AS116:AT116"/>
    <mergeCell ref="BA116:BB116"/>
    <mergeCell ref="BE117:BF117"/>
    <mergeCell ref="BA117:BB117"/>
    <mergeCell ref="AW116:AX116"/>
    <mergeCell ref="AY119:AZ119"/>
    <mergeCell ref="AU118:AV118"/>
    <mergeCell ref="BE116:BF116"/>
    <mergeCell ref="BC116:BD116"/>
    <mergeCell ref="V138:Z138"/>
    <mergeCell ref="U117:AP117"/>
    <mergeCell ref="AO133:BJ133"/>
    <mergeCell ref="BC119:BD119"/>
    <mergeCell ref="BA118:BB118"/>
    <mergeCell ref="BE118:BF118"/>
    <mergeCell ref="AV131:AY131"/>
    <mergeCell ref="BB128:BG128"/>
    <mergeCell ref="BE119:BF119"/>
    <mergeCell ref="V135:Z135"/>
    <mergeCell ref="AU117:AV117"/>
    <mergeCell ref="AQ117:AR117"/>
    <mergeCell ref="AQ118:AR118"/>
    <mergeCell ref="AS119:AT119"/>
    <mergeCell ref="BC117:BD117"/>
    <mergeCell ref="AY117:AZ117"/>
    <mergeCell ref="AW128:BA128"/>
    <mergeCell ref="AA125:AF125"/>
    <mergeCell ref="AS117:AT117"/>
    <mergeCell ref="BB127:BF127"/>
    <mergeCell ref="AY118:AZ118"/>
    <mergeCell ref="BC118:BD118"/>
    <mergeCell ref="AW117:AX117"/>
    <mergeCell ref="AQ119:AR119"/>
    <mergeCell ref="AU119:AV119"/>
    <mergeCell ref="AS118:AT118"/>
    <mergeCell ref="AY116:AZ116"/>
    <mergeCell ref="AU116:AV116"/>
    <mergeCell ref="AS115:AT115"/>
    <mergeCell ref="AS112:AT112"/>
    <mergeCell ref="AS114:AT114"/>
    <mergeCell ref="AU115:AV115"/>
    <mergeCell ref="AY113:AZ113"/>
    <mergeCell ref="AW114:AX114"/>
    <mergeCell ref="AY115:AZ115"/>
    <mergeCell ref="AW115:AX115"/>
    <mergeCell ref="AO113:AP113"/>
    <mergeCell ref="AW113:AX113"/>
    <mergeCell ref="AK127:AU127"/>
    <mergeCell ref="G119:H119"/>
    <mergeCell ref="AQ116:AR116"/>
    <mergeCell ref="D115:T115"/>
    <mergeCell ref="U115:V115"/>
    <mergeCell ref="AC115:AD115"/>
    <mergeCell ref="AI115:AJ115"/>
    <mergeCell ref="G117:H117"/>
    <mergeCell ref="G120:H120"/>
    <mergeCell ref="G118:H118"/>
    <mergeCell ref="U119:AP119"/>
    <mergeCell ref="AE115:AF115"/>
    <mergeCell ref="U116:AP116"/>
    <mergeCell ref="AK115:AL115"/>
    <mergeCell ref="AG115:AH115"/>
    <mergeCell ref="AA115:AB115"/>
    <mergeCell ref="Y115:Z115"/>
    <mergeCell ref="W115:X115"/>
    <mergeCell ref="AS113:AT113"/>
    <mergeCell ref="AC113:AD113"/>
    <mergeCell ref="AE113:AF113"/>
    <mergeCell ref="AC114:AD114"/>
    <mergeCell ref="AG113:AH113"/>
    <mergeCell ref="AK114:AL114"/>
    <mergeCell ref="AK113:AL113"/>
    <mergeCell ref="AI113:AJ113"/>
    <mergeCell ref="AM115:AN115"/>
    <mergeCell ref="BA115:BB115"/>
    <mergeCell ref="AK109:AL109"/>
    <mergeCell ref="AM109:AN109"/>
    <mergeCell ref="BA111:BB111"/>
    <mergeCell ref="AO110:AP110"/>
    <mergeCell ref="AO112:AP112"/>
    <mergeCell ref="AM111:AN111"/>
    <mergeCell ref="AM112:AN112"/>
    <mergeCell ref="AU113:AV113"/>
    <mergeCell ref="BA113:BB113"/>
    <mergeCell ref="BE112:BF112"/>
    <mergeCell ref="AY109:AZ109"/>
    <mergeCell ref="AQ108:AR108"/>
    <mergeCell ref="AS109:AT109"/>
    <mergeCell ref="BE109:BF109"/>
    <mergeCell ref="BE110:BF110"/>
    <mergeCell ref="AY112:AZ112"/>
    <mergeCell ref="AW109:AX109"/>
    <mergeCell ref="AS108:AT108"/>
    <mergeCell ref="BC112:BD112"/>
    <mergeCell ref="AO109:AP109"/>
    <mergeCell ref="BE113:BF113"/>
    <mergeCell ref="AU114:AV114"/>
    <mergeCell ref="AQ113:AR113"/>
    <mergeCell ref="BC113:BD113"/>
    <mergeCell ref="AY114:AZ114"/>
    <mergeCell ref="AQ110:AR110"/>
    <mergeCell ref="AS110:AT110"/>
    <mergeCell ref="AU110:AV110"/>
    <mergeCell ref="AW110:AX110"/>
    <mergeCell ref="BA114:BB114"/>
    <mergeCell ref="AC110:AD110"/>
    <mergeCell ref="AY108:AZ108"/>
    <mergeCell ref="BA108:BB108"/>
    <mergeCell ref="AY110:AZ110"/>
    <mergeCell ref="AW112:AX112"/>
    <mergeCell ref="AU111:AV111"/>
    <mergeCell ref="AW111:AX111"/>
    <mergeCell ref="AK112:AL112"/>
    <mergeCell ref="AK111:AL111"/>
    <mergeCell ref="BC114:BD114"/>
    <mergeCell ref="BE114:BF114"/>
    <mergeCell ref="AK108:AL108"/>
    <mergeCell ref="AM108:AN108"/>
    <mergeCell ref="BE111:BF111"/>
    <mergeCell ref="BC109:BD109"/>
    <mergeCell ref="BC110:BD110"/>
    <mergeCell ref="BA109:BB109"/>
    <mergeCell ref="AU109:AV109"/>
    <mergeCell ref="AS111:AT111"/>
    <mergeCell ref="AO111:AP111"/>
    <mergeCell ref="AQ114:AR114"/>
    <mergeCell ref="AO114:AP114"/>
    <mergeCell ref="AI114:AJ114"/>
    <mergeCell ref="AI111:AJ111"/>
    <mergeCell ref="BA110:BB110"/>
    <mergeCell ref="BA112:BB112"/>
    <mergeCell ref="AU112:AV112"/>
    <mergeCell ref="AQ111:AR111"/>
    <mergeCell ref="AY111:AZ111"/>
    <mergeCell ref="AW104:AX104"/>
    <mergeCell ref="AW105:AX105"/>
    <mergeCell ref="AY104:AZ104"/>
    <mergeCell ref="AU105:AV105"/>
    <mergeCell ref="AU104:AV104"/>
    <mergeCell ref="AU108:AV108"/>
    <mergeCell ref="BC111:BD111"/>
    <mergeCell ref="AU106:AV106"/>
    <mergeCell ref="AS106:AT106"/>
    <mergeCell ref="AG112:AH112"/>
    <mergeCell ref="AG110:AH110"/>
    <mergeCell ref="AI112:AJ112"/>
    <mergeCell ref="AI110:AJ110"/>
    <mergeCell ref="AM110:AN110"/>
    <mergeCell ref="AK110:AL110"/>
    <mergeCell ref="AW108:AX108"/>
    <mergeCell ref="AM107:AN107"/>
    <mergeCell ref="AI104:AJ104"/>
    <mergeCell ref="AQ107:AR107"/>
    <mergeCell ref="AO107:AP107"/>
    <mergeCell ref="AK106:AL106"/>
    <mergeCell ref="AO108:AP108"/>
    <mergeCell ref="AM105:AN105"/>
    <mergeCell ref="AM106:AN106"/>
    <mergeCell ref="AO106:AP106"/>
    <mergeCell ref="AQ106:AR106"/>
    <mergeCell ref="BE105:BF105"/>
    <mergeCell ref="BC107:BD107"/>
    <mergeCell ref="AY106:AZ106"/>
    <mergeCell ref="BA106:BB106"/>
    <mergeCell ref="BE106:BF106"/>
    <mergeCell ref="AQ109:AR109"/>
    <mergeCell ref="AW106:AX106"/>
    <mergeCell ref="AY107:AZ107"/>
    <mergeCell ref="BA107:BB107"/>
    <mergeCell ref="BC106:BD106"/>
    <mergeCell ref="BE108:BF108"/>
    <mergeCell ref="BC108:BD108"/>
    <mergeCell ref="AS107:AT107"/>
    <mergeCell ref="AU107:AV107"/>
    <mergeCell ref="AW107:AX107"/>
    <mergeCell ref="BE107:BF107"/>
    <mergeCell ref="BE104:BF104"/>
    <mergeCell ref="BC102:BD102"/>
    <mergeCell ref="AS97:AT97"/>
    <mergeCell ref="AS103:AT103"/>
    <mergeCell ref="BE97:BF97"/>
    <mergeCell ref="BE99:BF99"/>
    <mergeCell ref="BE100:BF100"/>
    <mergeCell ref="BE101:BF101"/>
    <mergeCell ref="BC103:BD103"/>
    <mergeCell ref="BC101:BD101"/>
    <mergeCell ref="BC97:BD97"/>
    <mergeCell ref="BA97:BB97"/>
    <mergeCell ref="BA102:BB102"/>
    <mergeCell ref="AY97:AZ97"/>
    <mergeCell ref="BA105:BB105"/>
    <mergeCell ref="BC105:BD105"/>
    <mergeCell ref="AY100:AZ100"/>
    <mergeCell ref="AY105:AZ105"/>
    <mergeCell ref="BA104:BB104"/>
    <mergeCell ref="BC104:BD104"/>
    <mergeCell ref="AE103:AF103"/>
    <mergeCell ref="AG103:AH103"/>
    <mergeCell ref="AC103:AD103"/>
    <mergeCell ref="AO102:AP102"/>
    <mergeCell ref="AS105:AT105"/>
    <mergeCell ref="AS104:AT104"/>
    <mergeCell ref="AQ104:AR104"/>
    <mergeCell ref="AI105:AJ105"/>
    <mergeCell ref="AO99:AP99"/>
    <mergeCell ref="AY101:AZ101"/>
    <mergeCell ref="BA103:BB103"/>
    <mergeCell ref="AY103:AZ103"/>
    <mergeCell ref="AK103:AL103"/>
    <mergeCell ref="AU103:AV103"/>
    <mergeCell ref="AQ103:AR103"/>
    <mergeCell ref="AO103:AP103"/>
    <mergeCell ref="AW103:AX103"/>
    <mergeCell ref="BC100:BD100"/>
    <mergeCell ref="AY102:AZ102"/>
    <mergeCell ref="AW101:AX101"/>
    <mergeCell ref="AW102:AX102"/>
    <mergeCell ref="BA101:BB101"/>
    <mergeCell ref="AW100:AX100"/>
    <mergeCell ref="AW99:AX99"/>
    <mergeCell ref="BA100:BB100"/>
    <mergeCell ref="BA99:BB99"/>
    <mergeCell ref="U101:V101"/>
    <mergeCell ref="Y101:Z101"/>
    <mergeCell ref="AM101:AN101"/>
    <mergeCell ref="AQ101:AR101"/>
    <mergeCell ref="AK101:AL101"/>
    <mergeCell ref="AG100:AH100"/>
    <mergeCell ref="AG101:AH101"/>
    <mergeCell ref="AE102:AF102"/>
    <mergeCell ref="BE103:BF103"/>
    <mergeCell ref="AI102:AJ102"/>
    <mergeCell ref="W102:X102"/>
    <mergeCell ref="AG102:AH102"/>
    <mergeCell ref="BE102:BF102"/>
    <mergeCell ref="AM102:AN102"/>
    <mergeCell ref="AQ102:AR102"/>
    <mergeCell ref="AC102:AD102"/>
    <mergeCell ref="AI103:AJ103"/>
    <mergeCell ref="AU97:AV97"/>
    <mergeCell ref="AQ97:AR97"/>
    <mergeCell ref="AE101:AF101"/>
    <mergeCell ref="AM99:AN99"/>
    <mergeCell ref="AK99:AL99"/>
    <mergeCell ref="AI96:AJ96"/>
    <mergeCell ref="AU99:AV99"/>
    <mergeCell ref="AU101:AV101"/>
    <mergeCell ref="AO101:AP101"/>
    <mergeCell ref="AM100:AN100"/>
    <mergeCell ref="U99:V99"/>
    <mergeCell ref="AC100:AD100"/>
    <mergeCell ref="AA100:AB100"/>
    <mergeCell ref="AE100:AF100"/>
    <mergeCell ref="AG97:AH97"/>
    <mergeCell ref="AC96:AD96"/>
    <mergeCell ref="AI97:AJ97"/>
    <mergeCell ref="AI99:AJ99"/>
    <mergeCell ref="AI101:AJ101"/>
    <mergeCell ref="W100:X100"/>
    <mergeCell ref="AI100:AJ100"/>
    <mergeCell ref="AC99:AD99"/>
    <mergeCell ref="AA101:AB101"/>
    <mergeCell ref="U102:V102"/>
    <mergeCell ref="Y102:Z102"/>
    <mergeCell ref="W103:X103"/>
    <mergeCell ref="G102:T102"/>
    <mergeCell ref="Y103:Z103"/>
    <mergeCell ref="AC101:AD101"/>
    <mergeCell ref="AA96:AB96"/>
    <mergeCell ref="AG96:AH96"/>
    <mergeCell ref="BC82:BD82"/>
    <mergeCell ref="AU82:AV82"/>
    <mergeCell ref="AU83:AV83"/>
    <mergeCell ref="BC83:BD83"/>
    <mergeCell ref="AY82:AZ82"/>
    <mergeCell ref="AC93:AD93"/>
    <mergeCell ref="AA92:AB92"/>
    <mergeCell ref="AK96:AL96"/>
    <mergeCell ref="AG99:AH99"/>
    <mergeCell ref="AE99:AF99"/>
    <mergeCell ref="W101:X101"/>
    <mergeCell ref="AG95:AH95"/>
    <mergeCell ref="AG94:AH94"/>
    <mergeCell ref="AA99:AB99"/>
    <mergeCell ref="W99:X99"/>
    <mergeCell ref="Y99:Z99"/>
    <mergeCell ref="AA94:AB94"/>
    <mergeCell ref="AE96:AF96"/>
    <mergeCell ref="G96:T96"/>
    <mergeCell ref="W96:X96"/>
    <mergeCell ref="W97:X97"/>
    <mergeCell ref="D97:T97"/>
    <mergeCell ref="U96:V96"/>
    <mergeCell ref="U97:V97"/>
    <mergeCell ref="D96:F96"/>
    <mergeCell ref="W93:X93"/>
    <mergeCell ref="W89:X89"/>
    <mergeCell ref="AC86:AD86"/>
    <mergeCell ref="AG86:AH86"/>
    <mergeCell ref="AG87:AH87"/>
    <mergeCell ref="AG89:AH89"/>
    <mergeCell ref="Y92:Z92"/>
    <mergeCell ref="W88:X88"/>
    <mergeCell ref="AI88:AJ88"/>
    <mergeCell ref="AC88:AD88"/>
    <mergeCell ref="AE88:AF88"/>
    <mergeCell ref="AM88:AN88"/>
    <mergeCell ref="AS89:AT89"/>
    <mergeCell ref="AO85:AP85"/>
    <mergeCell ref="AE89:AF89"/>
    <mergeCell ref="AC97:AD97"/>
    <mergeCell ref="Y97:Z97"/>
    <mergeCell ref="AA95:AB95"/>
    <mergeCell ref="AC95:AD95"/>
    <mergeCell ref="AS93:AT93"/>
    <mergeCell ref="AC85:AD85"/>
    <mergeCell ref="AG92:AH92"/>
    <mergeCell ref="AK88:AL88"/>
    <mergeCell ref="AC87:AD87"/>
    <mergeCell ref="AM85:AN85"/>
    <mergeCell ref="AY85:AZ85"/>
    <mergeCell ref="AU85:AV85"/>
    <mergeCell ref="AS83:AT83"/>
    <mergeCell ref="AQ85:AR85"/>
    <mergeCell ref="AS85:AT85"/>
    <mergeCell ref="U95:V95"/>
    <mergeCell ref="W95:X95"/>
    <mergeCell ref="Y95:Z95"/>
    <mergeCell ref="AM86:AN86"/>
    <mergeCell ref="AK85:AL85"/>
    <mergeCell ref="AO82:AP82"/>
    <mergeCell ref="BE65:BF65"/>
    <mergeCell ref="BE66:BF66"/>
    <mergeCell ref="BC66:BD66"/>
    <mergeCell ref="BA81:BB81"/>
    <mergeCell ref="AY71:AZ71"/>
    <mergeCell ref="AW71:AX71"/>
    <mergeCell ref="BA71:BB71"/>
    <mergeCell ref="BA65:BB65"/>
    <mergeCell ref="BC71:BD71"/>
    <mergeCell ref="AC94:AD94"/>
    <mergeCell ref="AM92:AN92"/>
    <mergeCell ref="BA93:BB93"/>
    <mergeCell ref="AK93:AL93"/>
    <mergeCell ref="AE94:AF94"/>
    <mergeCell ref="AI94:AJ94"/>
    <mergeCell ref="AM93:AN93"/>
    <mergeCell ref="AW94:AX94"/>
    <mergeCell ref="AE92:AF92"/>
    <mergeCell ref="AU67:AV67"/>
    <mergeCell ref="AY87:AZ87"/>
    <mergeCell ref="AW86:AX86"/>
    <mergeCell ref="AY86:AZ86"/>
    <mergeCell ref="AW85:AX85"/>
    <mergeCell ref="BA85:BB85"/>
    <mergeCell ref="BA84:BB84"/>
    <mergeCell ref="BA83:BB83"/>
    <mergeCell ref="BA82:BB82"/>
    <mergeCell ref="AY83:AZ83"/>
    <mergeCell ref="AE93:AF93"/>
    <mergeCell ref="AI92:AJ92"/>
    <mergeCell ref="AQ92:AR92"/>
    <mergeCell ref="AK94:AL94"/>
    <mergeCell ref="AO94:AP94"/>
    <mergeCell ref="AG93:AH93"/>
    <mergeCell ref="AM78:AN78"/>
    <mergeCell ref="AK78:AL78"/>
    <mergeCell ref="AK80:AL80"/>
    <mergeCell ref="AM77:AN77"/>
    <mergeCell ref="AK77:AL77"/>
    <mergeCell ref="AM94:AN94"/>
    <mergeCell ref="AK87:AL87"/>
    <mergeCell ref="AK86:AL86"/>
    <mergeCell ref="AI79:AJ79"/>
    <mergeCell ref="AI80:AJ80"/>
    <mergeCell ref="AY88:AZ88"/>
    <mergeCell ref="AW84:AX84"/>
    <mergeCell ref="AU84:AV84"/>
    <mergeCell ref="AW82:AX82"/>
    <mergeCell ref="AU87:AV87"/>
    <mergeCell ref="AU79:AV79"/>
    <mergeCell ref="AU81:AV81"/>
    <mergeCell ref="AW81:AX81"/>
    <mergeCell ref="BL94:CA94"/>
    <mergeCell ref="AY94:AZ94"/>
    <mergeCell ref="BA94:BB94"/>
    <mergeCell ref="BE94:BF94"/>
    <mergeCell ref="BC94:BD94"/>
    <mergeCell ref="AQ94:AR94"/>
    <mergeCell ref="BE85:BF85"/>
    <mergeCell ref="BA87:BB87"/>
    <mergeCell ref="BE82:BF82"/>
    <mergeCell ref="BA86:BB86"/>
    <mergeCell ref="AS82:AT82"/>
    <mergeCell ref="AQ79:AR79"/>
    <mergeCell ref="AW83:AX83"/>
    <mergeCell ref="BE86:BF86"/>
    <mergeCell ref="BC85:BD85"/>
    <mergeCell ref="AQ82:AR82"/>
    <mergeCell ref="BE84:BF84"/>
    <mergeCell ref="BE83:BF83"/>
    <mergeCell ref="AY84:AZ84"/>
    <mergeCell ref="BL93:CA93"/>
    <mergeCell ref="AO77:AP77"/>
    <mergeCell ref="AS84:AT84"/>
    <mergeCell ref="AO81:AP81"/>
    <mergeCell ref="AO80:AP80"/>
    <mergeCell ref="AO84:AP84"/>
    <mergeCell ref="AQ84:AR84"/>
    <mergeCell ref="AQ83:AR83"/>
    <mergeCell ref="AY81:AZ81"/>
    <mergeCell ref="AW60:AX60"/>
    <mergeCell ref="AW66:AX66"/>
    <mergeCell ref="AU69:AV69"/>
    <mergeCell ref="BE68:BF68"/>
    <mergeCell ref="AY69:AZ69"/>
    <mergeCell ref="AW64:AX64"/>
    <mergeCell ref="AU64:AV64"/>
    <mergeCell ref="BC68:BD68"/>
    <mergeCell ref="BC57:BD57"/>
    <mergeCell ref="BC61:BD61"/>
    <mergeCell ref="BC59:BD59"/>
    <mergeCell ref="AU86:AV86"/>
    <mergeCell ref="AS86:AT86"/>
    <mergeCell ref="BA80:BB80"/>
    <mergeCell ref="BA68:BB68"/>
    <mergeCell ref="AY67:AZ67"/>
    <mergeCell ref="BC84:BD84"/>
    <mergeCell ref="AW76:AX76"/>
    <mergeCell ref="BC70:BD70"/>
    <mergeCell ref="BC58:BD58"/>
    <mergeCell ref="BC72:BD72"/>
    <mergeCell ref="AK76:AL76"/>
    <mergeCell ref="BC75:BD75"/>
    <mergeCell ref="BC73:BD73"/>
    <mergeCell ref="BC60:BD60"/>
    <mergeCell ref="BC63:BD63"/>
    <mergeCell ref="BC65:BD65"/>
    <mergeCell ref="BC64:BD64"/>
    <mergeCell ref="BC80:BD80"/>
    <mergeCell ref="AW79:AX79"/>
    <mergeCell ref="AY79:AZ79"/>
    <mergeCell ref="BE81:BF81"/>
    <mergeCell ref="BE80:BF80"/>
    <mergeCell ref="BC81:BD81"/>
    <mergeCell ref="BE79:BF79"/>
    <mergeCell ref="BE76:BF76"/>
    <mergeCell ref="BE74:BF74"/>
    <mergeCell ref="BE72:BF72"/>
    <mergeCell ref="BE75:BF75"/>
    <mergeCell ref="BE63:BF63"/>
    <mergeCell ref="BE61:BF61"/>
    <mergeCell ref="BE71:BF71"/>
    <mergeCell ref="BE70:BF70"/>
    <mergeCell ref="BL43:CA43"/>
    <mergeCell ref="BC44:BD44"/>
    <mergeCell ref="BL44:CA44"/>
    <mergeCell ref="BE73:BF73"/>
    <mergeCell ref="BE64:BF64"/>
    <mergeCell ref="BE60:BF60"/>
    <mergeCell ref="BE67:BF67"/>
    <mergeCell ref="BE69:BF69"/>
    <mergeCell ref="BC69:BD69"/>
    <mergeCell ref="BE58:BF58"/>
    <mergeCell ref="BC67:BD67"/>
    <mergeCell ref="BC48:BD48"/>
    <mergeCell ref="AY45:AZ45"/>
    <mergeCell ref="BA45:BB45"/>
    <mergeCell ref="BC45:BD45"/>
    <mergeCell ref="AY52:AZ52"/>
    <mergeCell ref="AY51:AZ51"/>
    <mergeCell ref="BC51:BD51"/>
    <mergeCell ref="BA67:BB67"/>
    <mergeCell ref="AY64:AZ64"/>
    <mergeCell ref="BA66:BB66"/>
    <mergeCell ref="BA58:BB58"/>
    <mergeCell ref="BE45:BF45"/>
    <mergeCell ref="BE47:BF47"/>
    <mergeCell ref="BE50:BF50"/>
    <mergeCell ref="BE51:BF51"/>
    <mergeCell ref="BE49:BF49"/>
    <mergeCell ref="BE46:BF46"/>
    <mergeCell ref="BE48:BF48"/>
    <mergeCell ref="BA63:BB63"/>
    <mergeCell ref="BE53:BF53"/>
    <mergeCell ref="AY54:AZ54"/>
    <mergeCell ref="BE54:BF54"/>
    <mergeCell ref="BA53:BB53"/>
    <mergeCell ref="BA48:BB48"/>
    <mergeCell ref="BA64:BB64"/>
    <mergeCell ref="BA52:BB52"/>
    <mergeCell ref="BC54:BD54"/>
    <mergeCell ref="BA61:BB61"/>
    <mergeCell ref="BA60:BB60"/>
    <mergeCell ref="AY49:AZ49"/>
    <mergeCell ref="BA49:BB49"/>
    <mergeCell ref="BE56:BF56"/>
    <mergeCell ref="AY53:AZ53"/>
    <mergeCell ref="BA51:BB51"/>
    <mergeCell ref="BC53:BD53"/>
    <mergeCell ref="BC52:BD52"/>
    <mergeCell ref="BC55:BD55"/>
    <mergeCell ref="BC56:BD56"/>
    <mergeCell ref="BA54:BB54"/>
    <mergeCell ref="AU59:AV59"/>
    <mergeCell ref="AY58:AZ58"/>
    <mergeCell ref="BC47:BD47"/>
    <mergeCell ref="BC46:BD46"/>
    <mergeCell ref="AS52:AT52"/>
    <mergeCell ref="AQ54:AR54"/>
    <mergeCell ref="AS53:AT53"/>
    <mergeCell ref="AS54:AT54"/>
    <mergeCell ref="AQ53:AR53"/>
    <mergeCell ref="BC49:BD49"/>
    <mergeCell ref="BA55:BB55"/>
    <mergeCell ref="BA56:BB56"/>
    <mergeCell ref="AW59:AX59"/>
    <mergeCell ref="AS57:AT57"/>
    <mergeCell ref="BE59:BF59"/>
    <mergeCell ref="AU58:AV58"/>
    <mergeCell ref="AW58:AX58"/>
    <mergeCell ref="AS58:AT58"/>
    <mergeCell ref="AW57:AX57"/>
    <mergeCell ref="AU57:AV57"/>
    <mergeCell ref="BE57:BF57"/>
    <mergeCell ref="BA59:BB59"/>
    <mergeCell ref="AU52:AV52"/>
    <mergeCell ref="AU53:AV53"/>
    <mergeCell ref="AW52:AX52"/>
    <mergeCell ref="AW54:AX54"/>
    <mergeCell ref="BE55:BF55"/>
    <mergeCell ref="BA57:BB57"/>
    <mergeCell ref="AW55:AX55"/>
    <mergeCell ref="AU55:AV55"/>
    <mergeCell ref="AU56:AV56"/>
    <mergeCell ref="AW56:AX56"/>
    <mergeCell ref="BE52:BF52"/>
    <mergeCell ref="AI60:AJ60"/>
    <mergeCell ref="AU60:AV60"/>
    <mergeCell ref="AO59:AP59"/>
    <mergeCell ref="AM60:AN60"/>
    <mergeCell ref="AS60:AT60"/>
    <mergeCell ref="AO56:AP56"/>
    <mergeCell ref="AM55:AN55"/>
    <mergeCell ref="AW63:AX63"/>
    <mergeCell ref="AS59:AT59"/>
    <mergeCell ref="AS66:AT66"/>
    <mergeCell ref="AU65:AV65"/>
    <mergeCell ref="AS61:AT61"/>
    <mergeCell ref="AU66:AV66"/>
    <mergeCell ref="AS65:AT65"/>
    <mergeCell ref="AW61:AX61"/>
    <mergeCell ref="D62:BF62"/>
    <mergeCell ref="AU63:AV63"/>
    <mergeCell ref="AK64:AL64"/>
    <mergeCell ref="AK61:AL61"/>
    <mergeCell ref="AQ59:AR59"/>
    <mergeCell ref="AQ61:AR61"/>
    <mergeCell ref="AO61:AP61"/>
    <mergeCell ref="AO60:AP60"/>
    <mergeCell ref="AO63:AP63"/>
    <mergeCell ref="AQ60:AR60"/>
    <mergeCell ref="AC66:AD66"/>
    <mergeCell ref="AA64:AB64"/>
    <mergeCell ref="AC60:AD60"/>
    <mergeCell ref="AM66:AN66"/>
    <mergeCell ref="AA60:AB60"/>
    <mergeCell ref="AA63:AB63"/>
    <mergeCell ref="AE60:AF60"/>
    <mergeCell ref="AI65:AJ65"/>
    <mergeCell ref="AK63:AL63"/>
    <mergeCell ref="AI66:AJ66"/>
    <mergeCell ref="AW69:AX69"/>
    <mergeCell ref="AM69:AN69"/>
    <mergeCell ref="AM61:AN61"/>
    <mergeCell ref="AU61:AV61"/>
    <mergeCell ref="AQ63:AR63"/>
    <mergeCell ref="AO67:AP67"/>
    <mergeCell ref="AM64:AN64"/>
    <mergeCell ref="AU68:AV68"/>
    <mergeCell ref="AO64:AP64"/>
    <mergeCell ref="AW67:AX67"/>
    <mergeCell ref="AK54:AL54"/>
    <mergeCell ref="AI57:AJ57"/>
    <mergeCell ref="AE54:AF54"/>
    <mergeCell ref="AE55:AF55"/>
    <mergeCell ref="AG54:AH54"/>
    <mergeCell ref="AI64:AJ64"/>
    <mergeCell ref="AI59:AJ59"/>
    <mergeCell ref="AI61:AJ61"/>
    <mergeCell ref="AI63:AJ63"/>
    <mergeCell ref="AG63:AH63"/>
    <mergeCell ref="AE57:AF57"/>
    <mergeCell ref="AK57:AL57"/>
    <mergeCell ref="AK55:AL55"/>
    <mergeCell ref="AO55:AP55"/>
    <mergeCell ref="AO57:AP57"/>
    <mergeCell ref="AI55:AJ55"/>
    <mergeCell ref="AG56:AH56"/>
    <mergeCell ref="AG60:AH60"/>
    <mergeCell ref="AY63:AZ63"/>
    <mergeCell ref="AW65:AX65"/>
    <mergeCell ref="AY65:AZ65"/>
    <mergeCell ref="AO58:AP58"/>
    <mergeCell ref="AM59:AN59"/>
    <mergeCell ref="AK59:AL59"/>
    <mergeCell ref="AK60:AL60"/>
    <mergeCell ref="AG61:AH61"/>
    <mergeCell ref="AG59:AH59"/>
    <mergeCell ref="AY68:AZ68"/>
    <mergeCell ref="AY55:AZ55"/>
    <mergeCell ref="AY66:AZ66"/>
    <mergeCell ref="AY60:AZ60"/>
    <mergeCell ref="AY57:AZ57"/>
    <mergeCell ref="AY61:AZ61"/>
    <mergeCell ref="AY59:AZ59"/>
    <mergeCell ref="AY56:AZ56"/>
    <mergeCell ref="AQ67:AR67"/>
    <mergeCell ref="AM58:AN58"/>
    <mergeCell ref="AO65:AP65"/>
    <mergeCell ref="AW68:AX68"/>
    <mergeCell ref="AS64:AT64"/>
    <mergeCell ref="AQ64:AR64"/>
    <mergeCell ref="AM65:AN65"/>
    <mergeCell ref="AO68:AP68"/>
    <mergeCell ref="AM63:AN63"/>
    <mergeCell ref="AO66:AP66"/>
    <mergeCell ref="AS55:AT55"/>
    <mergeCell ref="AS56:AT56"/>
    <mergeCell ref="AQ56:AR56"/>
    <mergeCell ref="AS67:AT67"/>
    <mergeCell ref="AQ55:AR55"/>
    <mergeCell ref="AQ58:AR58"/>
    <mergeCell ref="AQ57:AR57"/>
    <mergeCell ref="AS63:AT63"/>
    <mergeCell ref="AQ66:AR66"/>
    <mergeCell ref="AQ65:AR65"/>
    <mergeCell ref="AI56:AJ56"/>
    <mergeCell ref="AM56:AN56"/>
    <mergeCell ref="AM57:AN57"/>
    <mergeCell ref="AK56:AL56"/>
    <mergeCell ref="AI58:AJ58"/>
    <mergeCell ref="AA58:AB58"/>
    <mergeCell ref="AG57:AH57"/>
    <mergeCell ref="AE56:AF56"/>
    <mergeCell ref="AK58:AL58"/>
    <mergeCell ref="AG58:AH58"/>
    <mergeCell ref="U54:V54"/>
    <mergeCell ref="W54:X54"/>
    <mergeCell ref="AI50:AJ50"/>
    <mergeCell ref="AG50:AH50"/>
    <mergeCell ref="AC51:AD51"/>
    <mergeCell ref="AE50:AF50"/>
    <mergeCell ref="AE52:AF52"/>
    <mergeCell ref="Y52:Z52"/>
    <mergeCell ref="AC54:AD54"/>
    <mergeCell ref="AI54:AJ54"/>
    <mergeCell ref="Y53:Z53"/>
    <mergeCell ref="AE58:AF58"/>
    <mergeCell ref="U59:V59"/>
    <mergeCell ref="U58:V58"/>
    <mergeCell ref="W58:X58"/>
    <mergeCell ref="AA59:AB59"/>
    <mergeCell ref="AE59:AF59"/>
    <mergeCell ref="AC59:AD59"/>
    <mergeCell ref="Y59:Z59"/>
    <mergeCell ref="W55:X55"/>
    <mergeCell ref="AI53:AJ53"/>
    <mergeCell ref="AM51:AN51"/>
    <mergeCell ref="AM53:AN53"/>
    <mergeCell ref="AE53:AF53"/>
    <mergeCell ref="AG52:AH52"/>
    <mergeCell ref="AA53:AB53"/>
    <mergeCell ref="AW49:AX49"/>
    <mergeCell ref="AW50:AX50"/>
    <mergeCell ref="AC52:AD52"/>
    <mergeCell ref="AG53:AH53"/>
    <mergeCell ref="AM50:AN50"/>
    <mergeCell ref="AK50:AL50"/>
    <mergeCell ref="AI52:AJ52"/>
    <mergeCell ref="AK51:AL51"/>
    <mergeCell ref="AK53:AL53"/>
    <mergeCell ref="AK52:AL52"/>
    <mergeCell ref="AU54:AV54"/>
    <mergeCell ref="AM54:AN54"/>
    <mergeCell ref="AO52:AP52"/>
    <mergeCell ref="BC50:BD50"/>
    <mergeCell ref="BA50:BB50"/>
    <mergeCell ref="AY50:AZ50"/>
    <mergeCell ref="AO54:AP54"/>
    <mergeCell ref="AW51:AX51"/>
    <mergeCell ref="AU50:AV50"/>
    <mergeCell ref="AM52:AN52"/>
    <mergeCell ref="AO53:AP53"/>
    <mergeCell ref="AQ52:AR52"/>
    <mergeCell ref="AU51:AV51"/>
    <mergeCell ref="AO51:AP51"/>
    <mergeCell ref="AQ51:AR51"/>
    <mergeCell ref="AS51:AT51"/>
    <mergeCell ref="AW53:AX53"/>
    <mergeCell ref="AK44:AL44"/>
    <mergeCell ref="E27:F27"/>
    <mergeCell ref="G28:H28"/>
    <mergeCell ref="G33:T39"/>
    <mergeCell ref="AG35:AH39"/>
    <mergeCell ref="AE33:AP33"/>
    <mergeCell ref="AI36:AJ39"/>
    <mergeCell ref="AC33:AD39"/>
    <mergeCell ref="AM49:AN49"/>
    <mergeCell ref="AK49:AL49"/>
    <mergeCell ref="AK46:AL46"/>
    <mergeCell ref="AO49:AP49"/>
    <mergeCell ref="AS50:AT50"/>
    <mergeCell ref="AO50:AP50"/>
    <mergeCell ref="AQ50:AR50"/>
    <mergeCell ref="AQ49:AR49"/>
    <mergeCell ref="AS49:AT49"/>
    <mergeCell ref="AC46:AD46"/>
    <mergeCell ref="AK45:AL45"/>
    <mergeCell ref="AI45:AJ45"/>
    <mergeCell ref="AU49:AV49"/>
    <mergeCell ref="AO44:AP44"/>
    <mergeCell ref="AE45:AF45"/>
    <mergeCell ref="AM46:AN46"/>
    <mergeCell ref="AI46:AJ46"/>
    <mergeCell ref="AQ48:AR48"/>
    <mergeCell ref="AM47:AN47"/>
    <mergeCell ref="AM44:AN44"/>
    <mergeCell ref="Y43:Z43"/>
    <mergeCell ref="AC45:AD45"/>
    <mergeCell ref="AO40:AP40"/>
    <mergeCell ref="AO43:AP43"/>
    <mergeCell ref="AC49:AD49"/>
    <mergeCell ref="AI49:AJ49"/>
    <mergeCell ref="AM45:AN45"/>
    <mergeCell ref="AO45:AP45"/>
    <mergeCell ref="AG46:AH46"/>
    <mergeCell ref="AH6:AS6"/>
    <mergeCell ref="AU45:AV45"/>
    <mergeCell ref="AS43:AT43"/>
    <mergeCell ref="AK36:AL39"/>
    <mergeCell ref="AM43:AN43"/>
    <mergeCell ref="D41:BF41"/>
    <mergeCell ref="C12:G12"/>
    <mergeCell ref="Q14:AA14"/>
    <mergeCell ref="I17:M17"/>
    <mergeCell ref="BA44:BB44"/>
    <mergeCell ref="AO46:AP46"/>
    <mergeCell ref="AU46:AV46"/>
    <mergeCell ref="AW46:AX46"/>
    <mergeCell ref="AS46:AT46"/>
    <mergeCell ref="AD27:AF28"/>
    <mergeCell ref="N27:O27"/>
    <mergeCell ref="AS45:AT45"/>
    <mergeCell ref="AK40:AL40"/>
    <mergeCell ref="W43:X43"/>
    <mergeCell ref="AA40:AB40"/>
    <mergeCell ref="AT26:BB26"/>
    <mergeCell ref="BE40:BF40"/>
    <mergeCell ref="AY40:AZ40"/>
    <mergeCell ref="AQ40:AR40"/>
    <mergeCell ref="AS40:AT40"/>
    <mergeCell ref="AY46:AZ46"/>
    <mergeCell ref="AQ46:AR46"/>
    <mergeCell ref="AQ45:AR45"/>
    <mergeCell ref="AW45:AX45"/>
    <mergeCell ref="N17:Q17"/>
    <mergeCell ref="R17:V17"/>
    <mergeCell ref="P8:W8"/>
    <mergeCell ref="AN17:AQ17"/>
    <mergeCell ref="X8:AS8"/>
    <mergeCell ref="AB10:AS10"/>
    <mergeCell ref="D16:BD16"/>
    <mergeCell ref="AV17:AY17"/>
    <mergeCell ref="AZ17:BD17"/>
    <mergeCell ref="H13:N13"/>
    <mergeCell ref="AI40:AJ40"/>
    <mergeCell ref="BE43:BF43"/>
    <mergeCell ref="AY43:AZ43"/>
    <mergeCell ref="U40:V40"/>
    <mergeCell ref="AY44:AZ44"/>
    <mergeCell ref="BA6:BF6"/>
    <mergeCell ref="AC40:AD40"/>
    <mergeCell ref="AW43:AX43"/>
    <mergeCell ref="AL25:BE25"/>
    <mergeCell ref="AK43:AL43"/>
    <mergeCell ref="BE44:BF44"/>
    <mergeCell ref="AY39:AZ39"/>
    <mergeCell ref="Y44:Z44"/>
    <mergeCell ref="AC44:AD44"/>
    <mergeCell ref="AG43:AH43"/>
    <mergeCell ref="AG40:AH40"/>
    <mergeCell ref="AA43:AB43"/>
    <mergeCell ref="AQ44:AR44"/>
    <mergeCell ref="AA44:AB44"/>
    <mergeCell ref="AE40:AF40"/>
    <mergeCell ref="AI17:AM17"/>
    <mergeCell ref="U34:V39"/>
    <mergeCell ref="X25:AI25"/>
    <mergeCell ref="AS44:AT44"/>
    <mergeCell ref="AW44:AX44"/>
    <mergeCell ref="AU44:AV44"/>
    <mergeCell ref="AU43:AV43"/>
    <mergeCell ref="Y40:Z40"/>
    <mergeCell ref="AG44:AH44"/>
    <mergeCell ref="AE43:AF43"/>
    <mergeCell ref="AU40:AV40"/>
    <mergeCell ref="BA40:BB40"/>
    <mergeCell ref="BC40:BD40"/>
    <mergeCell ref="AW40:AX40"/>
    <mergeCell ref="W40:X40"/>
    <mergeCell ref="AU5:BA5"/>
    <mergeCell ref="AY35:BB35"/>
    <mergeCell ref="AA5:AO5"/>
    <mergeCell ref="Q12:AA12"/>
    <mergeCell ref="AA17:AD17"/>
    <mergeCell ref="C6:I6"/>
    <mergeCell ref="BC43:BD43"/>
    <mergeCell ref="BA43:BB43"/>
    <mergeCell ref="AM40:AN40"/>
    <mergeCell ref="BA37:BB37"/>
    <mergeCell ref="AQ35:AT35"/>
    <mergeCell ref="AQ37:AR37"/>
    <mergeCell ref="AL27:AS29"/>
    <mergeCell ref="AD29:AF29"/>
    <mergeCell ref="W31:AB31"/>
    <mergeCell ref="BA39:BB39"/>
    <mergeCell ref="AU35:AX35"/>
    <mergeCell ref="BC27:BE29"/>
    <mergeCell ref="AT27:BB29"/>
    <mergeCell ref="AW39:AX39"/>
    <mergeCell ref="AY37:AZ37"/>
    <mergeCell ref="AQ36:BF36"/>
    <mergeCell ref="AS37:AT37"/>
    <mergeCell ref="AU37:AV37"/>
    <mergeCell ref="AW37:AX37"/>
    <mergeCell ref="AL26:AS26"/>
    <mergeCell ref="AR17:AU17"/>
    <mergeCell ref="BE37:BF37"/>
    <mergeCell ref="AM36:AN39"/>
    <mergeCell ref="AI35:AN35"/>
    <mergeCell ref="AG34:AN34"/>
    <mergeCell ref="BC35:BF35"/>
    <mergeCell ref="D32:BF32"/>
    <mergeCell ref="AE34:AF39"/>
    <mergeCell ref="BC39:BD39"/>
    <mergeCell ref="E29:F29"/>
    <mergeCell ref="BC26:BE26"/>
    <mergeCell ref="G27:H27"/>
    <mergeCell ref="K30:M30"/>
    <mergeCell ref="N30:O30"/>
    <mergeCell ref="R28:S28"/>
    <mergeCell ref="P28:Q28"/>
    <mergeCell ref="P29:Q29"/>
    <mergeCell ref="P30:Q30"/>
    <mergeCell ref="E28:F28"/>
    <mergeCell ref="BC37:BD37"/>
    <mergeCell ref="AF31:AH31"/>
    <mergeCell ref="I30:J30"/>
    <mergeCell ref="AC31:AE31"/>
    <mergeCell ref="AQ33:BF34"/>
    <mergeCell ref="AO34:AP39"/>
    <mergeCell ref="BE39:BF39"/>
    <mergeCell ref="AQ39:AR39"/>
    <mergeCell ref="AQ38:BF38"/>
    <mergeCell ref="AS39:AT39"/>
    <mergeCell ref="AU39:AV39"/>
    <mergeCell ref="E26:F26"/>
    <mergeCell ref="G26:H26"/>
    <mergeCell ref="D25:S25"/>
    <mergeCell ref="AA34:AB39"/>
    <mergeCell ref="U33:AB33"/>
    <mergeCell ref="Y34:Z39"/>
    <mergeCell ref="W34:X39"/>
    <mergeCell ref="D33:F39"/>
    <mergeCell ref="D31:E31"/>
    <mergeCell ref="K28:M28"/>
    <mergeCell ref="K26:M26"/>
    <mergeCell ref="N28:O28"/>
    <mergeCell ref="N29:O29"/>
    <mergeCell ref="R29:S29"/>
    <mergeCell ref="I28:J28"/>
    <mergeCell ref="R27:S27"/>
    <mergeCell ref="I27:J27"/>
    <mergeCell ref="K27:M27"/>
    <mergeCell ref="I26:J26"/>
    <mergeCell ref="N26:O26"/>
    <mergeCell ref="P26:Q26"/>
    <mergeCell ref="R26:S26"/>
    <mergeCell ref="AD26:AF26"/>
    <mergeCell ref="X27:AC28"/>
    <mergeCell ref="AG26:AI26"/>
    <mergeCell ref="AG27:AI28"/>
    <mergeCell ref="P27:Q27"/>
    <mergeCell ref="X26:AC26"/>
    <mergeCell ref="AE63:AF63"/>
    <mergeCell ref="AA61:AB61"/>
    <mergeCell ref="AE61:AF61"/>
    <mergeCell ref="AA55:AB55"/>
    <mergeCell ref="AC61:AD61"/>
    <mergeCell ref="AG29:AI29"/>
    <mergeCell ref="X29:AC29"/>
    <mergeCell ref="AI43:AJ43"/>
    <mergeCell ref="D42:BF42"/>
    <mergeCell ref="AQ43:AR43"/>
    <mergeCell ref="D46:F46"/>
    <mergeCell ref="D44:F44"/>
    <mergeCell ref="D45:F45"/>
    <mergeCell ref="W46:X46"/>
    <mergeCell ref="W44:X44"/>
    <mergeCell ref="U44:V44"/>
    <mergeCell ref="U46:V46"/>
    <mergeCell ref="G29:H29"/>
    <mergeCell ref="R30:S30"/>
    <mergeCell ref="G40:T40"/>
    <mergeCell ref="K29:M29"/>
    <mergeCell ref="I29:J29"/>
    <mergeCell ref="AG45:AH45"/>
    <mergeCell ref="AC43:AD43"/>
    <mergeCell ref="AE44:AF44"/>
    <mergeCell ref="E30:F30"/>
    <mergeCell ref="D43:F43"/>
    <mergeCell ref="D40:F40"/>
    <mergeCell ref="G44:T44"/>
    <mergeCell ref="F31:G31"/>
    <mergeCell ref="G30:H30"/>
    <mergeCell ref="G43:T43"/>
    <mergeCell ref="G46:T46"/>
    <mergeCell ref="G50:T50"/>
    <mergeCell ref="AG49:AH49"/>
    <mergeCell ref="AC47:AD47"/>
    <mergeCell ref="Y47:Z47"/>
    <mergeCell ref="U48:V48"/>
    <mergeCell ref="W48:X48"/>
    <mergeCell ref="U50:V50"/>
    <mergeCell ref="AE46:AF46"/>
    <mergeCell ref="AA46:AB46"/>
    <mergeCell ref="AA65:AB65"/>
    <mergeCell ref="AA49:AB49"/>
    <mergeCell ref="AI44:AJ44"/>
    <mergeCell ref="AE49:AF49"/>
    <mergeCell ref="G48:T48"/>
    <mergeCell ref="AI48:AJ48"/>
    <mergeCell ref="AE47:AF47"/>
    <mergeCell ref="Y48:Z48"/>
    <mergeCell ref="Y46:Z46"/>
    <mergeCell ref="AA45:AB45"/>
    <mergeCell ref="AG47:AH47"/>
    <mergeCell ref="AO47:AP47"/>
    <mergeCell ref="AQ47:AR47"/>
    <mergeCell ref="AK48:AL48"/>
    <mergeCell ref="D64:F64"/>
    <mergeCell ref="D65:F65"/>
    <mergeCell ref="AG64:AH64"/>
    <mergeCell ref="Y64:Z64"/>
    <mergeCell ref="AG65:AH65"/>
    <mergeCell ref="AC65:AD65"/>
    <mergeCell ref="AU47:AV47"/>
    <mergeCell ref="AW47:AX47"/>
    <mergeCell ref="AU48:AV48"/>
    <mergeCell ref="BA46:BB46"/>
    <mergeCell ref="BA47:BB47"/>
    <mergeCell ref="AE65:AF65"/>
    <mergeCell ref="AE64:AF64"/>
    <mergeCell ref="AS47:AT47"/>
    <mergeCell ref="AK47:AL47"/>
    <mergeCell ref="AI47:AJ47"/>
    <mergeCell ref="AY48:AZ48"/>
    <mergeCell ref="AY47:AZ47"/>
    <mergeCell ref="D47:F47"/>
    <mergeCell ref="AC48:AD48"/>
    <mergeCell ref="AA47:AB47"/>
    <mergeCell ref="U47:V47"/>
    <mergeCell ref="D48:F48"/>
    <mergeCell ref="AS48:AT48"/>
    <mergeCell ref="AM48:AN48"/>
    <mergeCell ref="AW48:AX48"/>
    <mergeCell ref="D52:F52"/>
    <mergeCell ref="Y50:Z50"/>
    <mergeCell ref="W50:X50"/>
    <mergeCell ref="D53:F53"/>
    <mergeCell ref="U43:V43"/>
    <mergeCell ref="U45:V45"/>
    <mergeCell ref="W45:X45"/>
    <mergeCell ref="Y45:Z45"/>
    <mergeCell ref="Y51:Z51"/>
    <mergeCell ref="Y49:Z49"/>
    <mergeCell ref="AE72:AF72"/>
    <mergeCell ref="AG68:AH68"/>
    <mergeCell ref="AG69:AH69"/>
    <mergeCell ref="AE73:AF73"/>
    <mergeCell ref="W56:X56"/>
    <mergeCell ref="G52:T52"/>
    <mergeCell ref="U55:V55"/>
    <mergeCell ref="Y54:Z54"/>
    <mergeCell ref="Y55:Z55"/>
    <mergeCell ref="U64:V64"/>
    <mergeCell ref="AC63:AD63"/>
    <mergeCell ref="AA66:AB66"/>
    <mergeCell ref="AG66:AH66"/>
    <mergeCell ref="AA68:AB68"/>
    <mergeCell ref="AE66:AF66"/>
    <mergeCell ref="AC64:AD64"/>
    <mergeCell ref="AG67:AH67"/>
    <mergeCell ref="AA67:AB67"/>
    <mergeCell ref="AE67:AF67"/>
    <mergeCell ref="AC67:AD67"/>
    <mergeCell ref="W61:X61"/>
    <mergeCell ref="U65:V65"/>
    <mergeCell ref="W65:X65"/>
    <mergeCell ref="Y65:Z65"/>
    <mergeCell ref="U63:V63"/>
    <mergeCell ref="W63:X63"/>
    <mergeCell ref="U61:V61"/>
    <mergeCell ref="Y61:Z61"/>
    <mergeCell ref="AG79:AH79"/>
    <mergeCell ref="AG83:AH83"/>
    <mergeCell ref="AG82:AH82"/>
    <mergeCell ref="AG80:AH80"/>
    <mergeCell ref="AE69:AF69"/>
    <mergeCell ref="AE70:AF70"/>
    <mergeCell ref="AG70:AH70"/>
    <mergeCell ref="AG71:AH71"/>
    <mergeCell ref="AG75:AH75"/>
    <mergeCell ref="AG74:AH74"/>
    <mergeCell ref="AC68:AD68"/>
    <mergeCell ref="AG73:AH73"/>
    <mergeCell ref="AG72:AH72"/>
    <mergeCell ref="AE75:AF75"/>
    <mergeCell ref="Y69:Z69"/>
    <mergeCell ref="W73:X73"/>
    <mergeCell ref="AE74:AF74"/>
    <mergeCell ref="AE68:AF68"/>
    <mergeCell ref="AC75:AD75"/>
    <mergeCell ref="AC72:AD72"/>
    <mergeCell ref="AC74:AD74"/>
    <mergeCell ref="AA75:AB75"/>
    <mergeCell ref="AA74:AB74"/>
    <mergeCell ref="W77:X77"/>
    <mergeCell ref="AG78:AH78"/>
    <mergeCell ref="AG76:AH76"/>
    <mergeCell ref="AE76:AF76"/>
    <mergeCell ref="AA76:AB76"/>
    <mergeCell ref="AE77:AF77"/>
    <mergeCell ref="AG77:AH77"/>
    <mergeCell ref="Y82:Z82"/>
    <mergeCell ref="G83:T83"/>
    <mergeCell ref="Y83:Z83"/>
    <mergeCell ref="W69:X69"/>
    <mergeCell ref="U72:V72"/>
    <mergeCell ref="U73:V73"/>
    <mergeCell ref="Y74:Z74"/>
    <mergeCell ref="G81:T81"/>
    <mergeCell ref="W72:X72"/>
    <mergeCell ref="U74:V74"/>
    <mergeCell ref="AM76:AN76"/>
    <mergeCell ref="AM75:AN75"/>
    <mergeCell ref="AK75:AL75"/>
    <mergeCell ref="AI76:AJ76"/>
    <mergeCell ref="AI75:AJ75"/>
    <mergeCell ref="AA83:AB83"/>
    <mergeCell ref="AC76:AD76"/>
    <mergeCell ref="AE80:AF80"/>
    <mergeCell ref="AE81:AF81"/>
    <mergeCell ref="AE79:AF79"/>
    <mergeCell ref="AI77:AJ77"/>
    <mergeCell ref="AE71:AF71"/>
    <mergeCell ref="G74:T74"/>
    <mergeCell ref="Y79:Z79"/>
    <mergeCell ref="Y78:Z78"/>
    <mergeCell ref="Y76:Z76"/>
    <mergeCell ref="W75:X75"/>
    <mergeCell ref="Y77:Z77"/>
    <mergeCell ref="Y75:Z75"/>
    <mergeCell ref="W76:X76"/>
    <mergeCell ref="AC83:AD83"/>
    <mergeCell ref="AA73:AB73"/>
    <mergeCell ref="AC73:AD73"/>
    <mergeCell ref="AM74:AN74"/>
    <mergeCell ref="AI74:AJ74"/>
    <mergeCell ref="AK73:AL73"/>
    <mergeCell ref="AM73:AN73"/>
    <mergeCell ref="AK79:AL79"/>
    <mergeCell ref="AM79:AN79"/>
    <mergeCell ref="AM81:AN81"/>
    <mergeCell ref="AO73:AP73"/>
    <mergeCell ref="AO74:AP74"/>
    <mergeCell ref="AK65:AL65"/>
    <mergeCell ref="AK74:AL74"/>
    <mergeCell ref="AO70:AP70"/>
    <mergeCell ref="AK68:AL68"/>
    <mergeCell ref="AK70:AL70"/>
    <mergeCell ref="AK71:AL71"/>
    <mergeCell ref="AK72:AL72"/>
    <mergeCell ref="AK66:AL66"/>
    <mergeCell ref="AQ68:AR68"/>
    <mergeCell ref="AM72:AN72"/>
    <mergeCell ref="AQ72:AR72"/>
    <mergeCell ref="AQ69:AR69"/>
    <mergeCell ref="AM68:AN68"/>
    <mergeCell ref="AM70:AN70"/>
    <mergeCell ref="AM71:AN71"/>
    <mergeCell ref="AO72:AP72"/>
    <mergeCell ref="AO71:AP71"/>
    <mergeCell ref="AI71:AJ71"/>
    <mergeCell ref="AI73:AJ73"/>
    <mergeCell ref="AI72:AJ72"/>
    <mergeCell ref="AI68:AJ68"/>
    <mergeCell ref="AI69:AJ69"/>
    <mergeCell ref="AI70:AJ70"/>
    <mergeCell ref="AQ71:AR71"/>
    <mergeCell ref="AS72:AT72"/>
    <mergeCell ref="AS71:AT71"/>
    <mergeCell ref="AI67:AJ67"/>
    <mergeCell ref="AS69:AT69"/>
    <mergeCell ref="AO69:AP69"/>
    <mergeCell ref="AK67:AL67"/>
    <mergeCell ref="AM67:AN67"/>
    <mergeCell ref="AS68:AT68"/>
    <mergeCell ref="AK69:AL69"/>
    <mergeCell ref="AQ77:AR77"/>
    <mergeCell ref="AW78:AX78"/>
    <mergeCell ref="AU78:AV78"/>
    <mergeCell ref="BE78:BF78"/>
    <mergeCell ref="BA78:BB78"/>
    <mergeCell ref="BE77:BF77"/>
    <mergeCell ref="AY78:AZ78"/>
    <mergeCell ref="AY77:AZ77"/>
    <mergeCell ref="AS70:AT70"/>
    <mergeCell ref="BC76:BD76"/>
    <mergeCell ref="BC79:BD79"/>
    <mergeCell ref="BA79:BB79"/>
    <mergeCell ref="BC77:BD77"/>
    <mergeCell ref="BA77:BB77"/>
    <mergeCell ref="BC78:BD78"/>
    <mergeCell ref="AY70:AZ70"/>
    <mergeCell ref="BC74:BD74"/>
    <mergeCell ref="AY74:AZ74"/>
    <mergeCell ref="AQ70:AR70"/>
    <mergeCell ref="AS77:AT77"/>
    <mergeCell ref="AU77:AV77"/>
    <mergeCell ref="AS74:AT74"/>
    <mergeCell ref="AS76:AT76"/>
    <mergeCell ref="AQ74:AR74"/>
    <mergeCell ref="AU72:AV72"/>
    <mergeCell ref="AU70:AV70"/>
    <mergeCell ref="AU76:AV76"/>
    <mergeCell ref="AS73:AT73"/>
    <mergeCell ref="AE83:AF83"/>
    <mergeCell ref="AI86:AJ86"/>
    <mergeCell ref="AI78:AJ78"/>
    <mergeCell ref="AO76:AP76"/>
    <mergeCell ref="AQ73:AR73"/>
    <mergeCell ref="AO75:AP75"/>
    <mergeCell ref="AQ76:AR76"/>
    <mergeCell ref="AQ75:AR75"/>
    <mergeCell ref="AO78:AP78"/>
    <mergeCell ref="AQ78:AR78"/>
    <mergeCell ref="AU80:AV80"/>
    <mergeCell ref="AY76:AZ76"/>
    <mergeCell ref="AW77:AX77"/>
    <mergeCell ref="AW80:AX80"/>
    <mergeCell ref="AY80:AZ80"/>
    <mergeCell ref="AS80:AT80"/>
    <mergeCell ref="AY72:AZ72"/>
    <mergeCell ref="BA74:BB74"/>
    <mergeCell ref="BA73:BB73"/>
    <mergeCell ref="AW72:AX72"/>
    <mergeCell ref="BA75:BB75"/>
    <mergeCell ref="AS78:AT78"/>
    <mergeCell ref="BA76:BB76"/>
    <mergeCell ref="AY73:AZ73"/>
    <mergeCell ref="AS75:AT75"/>
    <mergeCell ref="AU73:AV73"/>
    <mergeCell ref="AU75:AV75"/>
    <mergeCell ref="AU74:AV74"/>
    <mergeCell ref="AW75:AX75"/>
    <mergeCell ref="AY75:AZ75"/>
    <mergeCell ref="BA69:BB69"/>
    <mergeCell ref="AW74:AX74"/>
    <mergeCell ref="AW73:AX73"/>
    <mergeCell ref="BA70:BB70"/>
    <mergeCell ref="BA72:BB72"/>
    <mergeCell ref="AW70:AX70"/>
    <mergeCell ref="U105:V105"/>
    <mergeCell ref="W105:X105"/>
    <mergeCell ref="U104:V104"/>
    <mergeCell ref="W104:X104"/>
    <mergeCell ref="AU71:AV71"/>
    <mergeCell ref="AO83:AP83"/>
    <mergeCell ref="AQ81:AR81"/>
    <mergeCell ref="AQ80:AR80"/>
    <mergeCell ref="AS81:AT81"/>
    <mergeCell ref="AS79:AT79"/>
    <mergeCell ref="AK81:AL81"/>
    <mergeCell ref="AM80:AN80"/>
    <mergeCell ref="AO79:AP79"/>
    <mergeCell ref="AG81:AH81"/>
    <mergeCell ref="AI81:AJ81"/>
    <mergeCell ref="D105:F105"/>
    <mergeCell ref="G105:T105"/>
    <mergeCell ref="Y87:Z87"/>
    <mergeCell ref="AA87:AB87"/>
    <mergeCell ref="U92:V92"/>
    <mergeCell ref="AK83:AL83"/>
    <mergeCell ref="AM84:AN84"/>
    <mergeCell ref="AI85:AJ85"/>
    <mergeCell ref="AI84:AJ84"/>
    <mergeCell ref="AM83:AN83"/>
    <mergeCell ref="AM82:AN82"/>
    <mergeCell ref="AK82:AL82"/>
    <mergeCell ref="AI82:AJ82"/>
    <mergeCell ref="AI83:AJ83"/>
    <mergeCell ref="AC84:AD84"/>
    <mergeCell ref="AE86:AF86"/>
    <mergeCell ref="AE85:AF85"/>
    <mergeCell ref="AA84:AB84"/>
    <mergeCell ref="AA85:AB85"/>
    <mergeCell ref="AK84:AL84"/>
    <mergeCell ref="AE84:AF84"/>
    <mergeCell ref="AG84:AH84"/>
    <mergeCell ref="AG85:AH85"/>
    <mergeCell ref="AC92:AD92"/>
    <mergeCell ref="AC89:AD89"/>
    <mergeCell ref="D90:BF90"/>
    <mergeCell ref="BA92:BB92"/>
    <mergeCell ref="AA89:AB89"/>
    <mergeCell ref="W92:X92"/>
    <mergeCell ref="AO92:AP92"/>
    <mergeCell ref="AY89:AZ89"/>
    <mergeCell ref="AW92:AX92"/>
    <mergeCell ref="U89:V89"/>
    <mergeCell ref="D86:F86"/>
    <mergeCell ref="AA86:AB86"/>
    <mergeCell ref="G86:T86"/>
    <mergeCell ref="U88:V88"/>
    <mergeCell ref="Y88:Z88"/>
    <mergeCell ref="AA88:AB88"/>
    <mergeCell ref="D88:T88"/>
    <mergeCell ref="W87:X87"/>
    <mergeCell ref="AE87:AF87"/>
    <mergeCell ref="AM87:AN87"/>
    <mergeCell ref="AM89:AN89"/>
    <mergeCell ref="AE97:AF97"/>
    <mergeCell ref="AK97:AL97"/>
    <mergeCell ref="AI93:AJ93"/>
    <mergeCell ref="AK92:AL92"/>
    <mergeCell ref="AI95:AJ95"/>
    <mergeCell ref="AK95:AL95"/>
    <mergeCell ref="AE95:AF95"/>
    <mergeCell ref="AI87:AJ87"/>
    <mergeCell ref="AS92:AT92"/>
    <mergeCell ref="AU96:AV96"/>
    <mergeCell ref="AS96:AT96"/>
    <mergeCell ref="D91:BF91"/>
    <mergeCell ref="AO89:AP89"/>
    <mergeCell ref="D95:F95"/>
    <mergeCell ref="D89:T89"/>
    <mergeCell ref="G95:T95"/>
    <mergeCell ref="U94:V94"/>
    <mergeCell ref="AO86:AP86"/>
    <mergeCell ref="AO87:AP87"/>
    <mergeCell ref="AQ87:AR87"/>
    <mergeCell ref="AU88:AV88"/>
    <mergeCell ref="AS88:AT88"/>
    <mergeCell ref="AO88:AP88"/>
    <mergeCell ref="D94:F94"/>
    <mergeCell ref="G94:T94"/>
    <mergeCell ref="U93:V93"/>
    <mergeCell ref="Y94:Z94"/>
    <mergeCell ref="D93:F93"/>
    <mergeCell ref="G92:T92"/>
    <mergeCell ref="D92:F92"/>
    <mergeCell ref="G93:T93"/>
    <mergeCell ref="Y93:Z93"/>
    <mergeCell ref="W94:X94"/>
    <mergeCell ref="AG88:AH88"/>
    <mergeCell ref="AI89:AJ89"/>
    <mergeCell ref="AO96:AP96"/>
    <mergeCell ref="BA89:BB89"/>
    <mergeCell ref="AW96:AX96"/>
    <mergeCell ref="AW95:AX95"/>
    <mergeCell ref="BA96:BB96"/>
    <mergeCell ref="BA88:BB88"/>
    <mergeCell ref="AK89:AL89"/>
    <mergeCell ref="AM95:AN95"/>
    <mergeCell ref="BC86:BD86"/>
    <mergeCell ref="AQ93:AR93"/>
    <mergeCell ref="AS87:AT87"/>
    <mergeCell ref="AQ88:AR88"/>
    <mergeCell ref="AQ89:AR89"/>
    <mergeCell ref="AQ86:AR86"/>
    <mergeCell ref="AU89:AV89"/>
    <mergeCell ref="AU92:AV92"/>
    <mergeCell ref="AY93:AZ93"/>
    <mergeCell ref="AY92:AZ92"/>
    <mergeCell ref="BA95:BB95"/>
    <mergeCell ref="AU95:AV95"/>
    <mergeCell ref="BE95:BF95"/>
    <mergeCell ref="AY95:AZ95"/>
    <mergeCell ref="BC95:BD95"/>
    <mergeCell ref="AQ96:AR96"/>
    <mergeCell ref="AS95:AT95"/>
    <mergeCell ref="AQ95:AR95"/>
    <mergeCell ref="AK105:AL105"/>
    <mergeCell ref="AM96:AN96"/>
    <mergeCell ref="AO95:AP95"/>
    <mergeCell ref="AM104:AN104"/>
    <mergeCell ref="AO104:AP104"/>
    <mergeCell ref="AM97:AN97"/>
    <mergeCell ref="AO97:AP97"/>
    <mergeCell ref="AM103:AN103"/>
    <mergeCell ref="D98:BF98"/>
    <mergeCell ref="U100:V100"/>
    <mergeCell ref="AK100:AL100"/>
    <mergeCell ref="AO100:AP100"/>
    <mergeCell ref="AQ100:AR100"/>
    <mergeCell ref="AS100:AT100"/>
    <mergeCell ref="AK104:AL104"/>
    <mergeCell ref="AO93:AP93"/>
    <mergeCell ref="AS94:AT94"/>
    <mergeCell ref="AK102:AL102"/>
    <mergeCell ref="AS99:AT99"/>
    <mergeCell ref="AQ99:AR99"/>
    <mergeCell ref="AO105:AP105"/>
    <mergeCell ref="AQ105:AR105"/>
    <mergeCell ref="AW87:AX87"/>
    <mergeCell ref="AW89:AX89"/>
    <mergeCell ref="AW88:AX88"/>
    <mergeCell ref="AU100:AV100"/>
    <mergeCell ref="AU102:AV102"/>
    <mergeCell ref="AS102:AT102"/>
    <mergeCell ref="AS101:AT101"/>
    <mergeCell ref="AW97:AX97"/>
    <mergeCell ref="BC87:BD87"/>
    <mergeCell ref="BE89:BF89"/>
    <mergeCell ref="BE92:BF92"/>
    <mergeCell ref="BC92:BD92"/>
    <mergeCell ref="BC88:BD88"/>
    <mergeCell ref="BE88:BF88"/>
    <mergeCell ref="BE87:BF87"/>
    <mergeCell ref="BC89:BD89"/>
    <mergeCell ref="BC99:BD99"/>
    <mergeCell ref="AY99:AZ99"/>
    <mergeCell ref="BE93:BF93"/>
    <mergeCell ref="BC93:BD93"/>
    <mergeCell ref="AU93:AV93"/>
    <mergeCell ref="AW93:AX93"/>
    <mergeCell ref="BE96:BF96"/>
    <mergeCell ref="BC96:BD96"/>
    <mergeCell ref="AY96:AZ96"/>
    <mergeCell ref="AU94:AV94"/>
  </mergeCells>
  <phoneticPr fontId="0" type="noConversion"/>
  <printOptions horizontalCentered="1" verticalCentered="1"/>
  <pageMargins left="0.23622047244094491" right="0.23622047244094491" top="0.3" bottom="0.3" header="1.0900000000000001" footer="0.31496062992125984"/>
  <pageSetup paperSize="9" scale="32" fitToHeight="2" orientation="portrait" r:id="rId1"/>
  <headerFooter alignWithMargins="0"/>
  <rowBreaks count="1" manualBreakCount="1">
    <brk id="89" max="59" man="1"/>
  </rowBreaks>
  <colBreaks count="1" manualBreakCount="1">
    <brk id="60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НП 2020</vt:lpstr>
      <vt:lpstr>'НП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NATA</cp:lastModifiedBy>
  <cp:lastPrinted>2020-03-19T16:49:53Z</cp:lastPrinted>
  <dcterms:created xsi:type="dcterms:W3CDTF">2020-01-10T12:25:25Z</dcterms:created>
  <dcterms:modified xsi:type="dcterms:W3CDTF">2020-06-29T23:53:47Z</dcterms:modified>
</cp:coreProperties>
</file>