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756" activeTab="0"/>
  </bookViews>
  <sheets>
    <sheet name="бак 2017 " sheetId="1" r:id="rId1"/>
  </sheets>
  <definedNames/>
  <calcPr fullCalcOnLoad="1"/>
</workbook>
</file>

<file path=xl/sharedStrings.xml><?xml version="1.0" encoding="utf-8"?>
<sst xmlns="http://schemas.openxmlformats.org/spreadsheetml/2006/main" count="383" uniqueCount="289">
  <si>
    <t>/</t>
  </si>
  <si>
    <t>IV</t>
  </si>
  <si>
    <t>К</t>
  </si>
  <si>
    <t>П</t>
  </si>
  <si>
    <t>I</t>
  </si>
  <si>
    <t>II</t>
  </si>
  <si>
    <t>III</t>
  </si>
  <si>
    <t>ДП</t>
  </si>
  <si>
    <t>ЗЕ</t>
  </si>
  <si>
    <t xml:space="preserve">             II.ЗВЕДЕНІ ДАНІ ПРО БЮДЖЕТ ЧАСУ, тижні</t>
  </si>
  <si>
    <t>Д</t>
  </si>
  <si>
    <t>С</t>
  </si>
  <si>
    <t>ДЕ</t>
  </si>
  <si>
    <t>8</t>
  </si>
  <si>
    <t>5д</t>
  </si>
  <si>
    <t>2,4д</t>
  </si>
  <si>
    <t>2д</t>
  </si>
  <si>
    <t>3д</t>
  </si>
  <si>
    <t>2д+3</t>
  </si>
  <si>
    <t>2д+4</t>
  </si>
  <si>
    <t>5</t>
  </si>
  <si>
    <t>6,7д</t>
  </si>
  <si>
    <t>1д</t>
  </si>
  <si>
    <t>4д</t>
  </si>
  <si>
    <t>1,2,3,4</t>
  </si>
  <si>
    <t>1д+4</t>
  </si>
  <si>
    <t>1/І</t>
  </si>
  <si>
    <t>2/І</t>
  </si>
  <si>
    <t>3/І</t>
  </si>
  <si>
    <t>4/І</t>
  </si>
  <si>
    <t>5/І</t>
  </si>
  <si>
    <t>6/І</t>
  </si>
  <si>
    <t>7/І</t>
  </si>
  <si>
    <t>8/І</t>
  </si>
  <si>
    <t>4/Іа</t>
  </si>
  <si>
    <t>4/Іб</t>
  </si>
  <si>
    <t>8/Іа</t>
  </si>
  <si>
    <t>8/Іб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</si>
  <si>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</si>
  <si>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</si>
  <si>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</si>
  <si>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</si>
  <si>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</si>
  <si>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</si>
  <si>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</si>
  <si>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</si>
  <si>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</si>
  <si>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</si>
  <si>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1/ІІІ</t>
  </si>
  <si>
    <t>2/ІІІ</t>
  </si>
  <si>
    <t>3/ІІІ</t>
  </si>
  <si>
    <t>4/ІІІ</t>
  </si>
  <si>
    <t>1/ІV</t>
  </si>
  <si>
    <t>2/ІV</t>
  </si>
  <si>
    <t>3/ІV</t>
  </si>
  <si>
    <t>4/ІV</t>
  </si>
  <si>
    <t>5/ІV</t>
  </si>
  <si>
    <t>6/ІV</t>
  </si>
  <si>
    <t>7/ІV</t>
  </si>
  <si>
    <t>8/ІV</t>
  </si>
  <si>
    <t>9/ІV</t>
  </si>
  <si>
    <t>4/Ів</t>
  </si>
  <si>
    <t>5/Іа</t>
  </si>
  <si>
    <t>5/Іб</t>
  </si>
  <si>
    <t xml:space="preserve">1 а / c </t>
  </si>
  <si>
    <t>1 / c</t>
  </si>
  <si>
    <t>1 б / с</t>
  </si>
  <si>
    <t xml:space="preserve">2 / с </t>
  </si>
  <si>
    <t>3 / с</t>
  </si>
  <si>
    <t>4 / с</t>
  </si>
  <si>
    <t xml:space="preserve"> </t>
  </si>
  <si>
    <t>5 / с</t>
  </si>
  <si>
    <t>6 / с</t>
  </si>
  <si>
    <t>4Д</t>
  </si>
  <si>
    <t>7 / с</t>
  </si>
  <si>
    <t>8 / с</t>
  </si>
  <si>
    <t>9 / с</t>
  </si>
  <si>
    <t>10 / с</t>
  </si>
  <si>
    <t>10 а / с</t>
  </si>
  <si>
    <t>10  б / с</t>
  </si>
  <si>
    <t>11 / с</t>
  </si>
  <si>
    <t>12 / с</t>
  </si>
  <si>
    <t>13 / с</t>
  </si>
  <si>
    <t>6Д</t>
  </si>
  <si>
    <t>14 / с</t>
  </si>
  <si>
    <t>15 / с</t>
  </si>
  <si>
    <t>16 / с</t>
  </si>
  <si>
    <t>8Д</t>
  </si>
  <si>
    <t>17 / с</t>
  </si>
  <si>
    <t>1 / св</t>
  </si>
  <si>
    <t>2 / св</t>
  </si>
  <si>
    <t>3 / св</t>
  </si>
  <si>
    <t>4 / св</t>
  </si>
  <si>
    <t>5 / св</t>
  </si>
  <si>
    <t>6 / св</t>
  </si>
  <si>
    <t>7Д</t>
  </si>
  <si>
    <t>7 / св</t>
  </si>
  <si>
    <t>8 / св</t>
  </si>
  <si>
    <t>9 / св</t>
  </si>
  <si>
    <t>3д+4</t>
  </si>
  <si>
    <t>1д+7</t>
  </si>
  <si>
    <t>2д+5</t>
  </si>
  <si>
    <t>Economic Theory</t>
  </si>
  <si>
    <t>History of Economics and Economic Thought</t>
  </si>
  <si>
    <t>Regional Economics (Regional
Economics, Ecology)</t>
  </si>
  <si>
    <t>Mathematics for Economists:</t>
  </si>
  <si>
    <t>Higher Mathematics I</t>
  </si>
  <si>
    <t>Higher Mathematics II</t>
  </si>
  <si>
    <t>Probability Theory and Mathematical Statistics</t>
  </si>
  <si>
    <t>Informatics:</t>
  </si>
  <si>
    <t>Informatics I</t>
  </si>
  <si>
    <t>Informatics II</t>
  </si>
  <si>
    <t>Macroeconomics</t>
  </si>
  <si>
    <t>Microeconomics</t>
  </si>
  <si>
    <t>Economic and
Mathematical Methods and Models:</t>
  </si>
  <si>
    <t>Optimization Methods and Models</t>
  </si>
  <si>
    <t>Econometrics</t>
  </si>
  <si>
    <t>Finances</t>
  </si>
  <si>
    <t>Economics of Enterprise</t>
  </si>
  <si>
    <t>Statistics</t>
  </si>
  <si>
    <t>Money and Credit</t>
  </si>
  <si>
    <t>Accounting</t>
  </si>
  <si>
    <t>Economics of Labour and Social Labour Relations</t>
  </si>
  <si>
    <t>Management</t>
  </si>
  <si>
    <t>International Economics</t>
  </si>
  <si>
    <t>Marketing</t>
  </si>
  <si>
    <t>Life Safety and Civil Defence</t>
  </si>
  <si>
    <t>Foreign Language</t>
  </si>
  <si>
    <t>Integration Processes:</t>
  </si>
  <si>
    <t>Introduction to Specialty</t>
  </si>
  <si>
    <t>European Integration</t>
  </si>
  <si>
    <t>Information Systems and Technologies in Economics</t>
  </si>
  <si>
    <t>Systems of Technologies of Industry</t>
  </si>
  <si>
    <t>National Economics</t>
  </si>
  <si>
    <t>State Procurement Management</t>
  </si>
  <si>
    <t>Technical and Economic Justification of Economic Decisions</t>
  </si>
  <si>
    <t>Investing</t>
  </si>
  <si>
    <t>Industrial Management</t>
  </si>
  <si>
    <t>Competitiveness of Enterprise</t>
  </si>
  <si>
    <t>Economic Analysis of International Business:</t>
  </si>
  <si>
    <t>Economic Analysis</t>
  </si>
  <si>
    <t>Functional-Cost Analysis</t>
  </si>
  <si>
    <t>Customs Activity</t>
  </si>
  <si>
    <t>National Economics II: Economics of Foreign Countries</t>
  </si>
  <si>
    <t>Accounting in Foreign Countries</t>
  </si>
  <si>
    <t>Multinational Corporations</t>
  </si>
  <si>
    <t>Finances of Enterprises</t>
  </si>
  <si>
    <t>International Finances II</t>
  </si>
  <si>
    <t>Taxation System</t>
  </si>
  <si>
    <t>Pre-diploma Practice</t>
  </si>
  <si>
    <t>Training of Bachelor Thesis</t>
  </si>
  <si>
    <r>
      <t>Academic Subject in International Insurance:</t>
    </r>
    <r>
      <rPr>
        <b/>
        <i/>
        <sz val="16"/>
        <rFont val="Arial"/>
        <family val="2"/>
      </rPr>
      <t xml:space="preserve"> International Insurance;</t>
    </r>
    <r>
      <rPr>
        <b/>
        <sz val="16"/>
        <rFont val="Arial"/>
        <family val="2"/>
      </rPr>
      <t xml:space="preserve"> Insurance</t>
    </r>
  </si>
  <si>
    <r>
      <t xml:space="preserve">Academic Subject in International Business: </t>
    </r>
    <r>
      <rPr>
        <b/>
        <i/>
        <sz val="16"/>
        <rFont val="Arial"/>
        <family val="2"/>
      </rPr>
      <t>International Business;</t>
    </r>
    <r>
      <rPr>
        <b/>
        <sz val="16"/>
        <rFont val="Arial"/>
        <family val="2"/>
      </rPr>
      <t xml:space="preserve"> Management Efficiency of International Business </t>
    </r>
  </si>
  <si>
    <r>
      <t xml:space="preserve">Academic Subject in International Innovation Activity: </t>
    </r>
    <r>
      <rPr>
        <b/>
        <i/>
        <sz val="16"/>
        <rFont val="Arial"/>
        <family val="2"/>
      </rPr>
      <t>International Innovation Activity</t>
    </r>
    <r>
      <rPr>
        <b/>
        <sz val="16"/>
        <rFont val="Arial"/>
        <family val="2"/>
      </rPr>
      <t>; Innovation Activity and Technologies Transfer</t>
    </r>
  </si>
  <si>
    <r>
      <t xml:space="preserve">Academic Subject in International Economic Activity of Ukraine: </t>
    </r>
    <r>
      <rPr>
        <b/>
        <i/>
        <sz val="16"/>
        <rFont val="Arial"/>
        <family val="2"/>
      </rPr>
      <t>International Economic Activity of Ukraine</t>
    </r>
    <r>
      <rPr>
        <b/>
        <sz val="16"/>
        <rFont val="Arial"/>
        <family val="2"/>
      </rPr>
      <t>; State Regulation of Economy</t>
    </r>
  </si>
  <si>
    <r>
      <t xml:space="preserve">Academic Subject in International Consulting: </t>
    </r>
    <r>
      <rPr>
        <b/>
        <i/>
        <sz val="16"/>
        <rFont val="Arial Cyr"/>
        <family val="0"/>
      </rPr>
      <t>International Consulting</t>
    </r>
    <r>
      <rPr>
        <b/>
        <sz val="16"/>
        <rFont val="Arial Cyr"/>
        <family val="0"/>
      </rPr>
      <t>; International Business Intelligence</t>
    </r>
  </si>
  <si>
    <r>
      <t xml:space="preserve">Academic Subject in International Economic Relations: </t>
    </r>
    <r>
      <rPr>
        <b/>
        <i/>
        <sz val="16"/>
        <rFont val="Arial"/>
        <family val="2"/>
      </rPr>
      <t>International Economic Relations;</t>
    </r>
    <r>
      <rPr>
        <b/>
        <sz val="16"/>
        <rFont val="Arial"/>
        <family val="2"/>
      </rPr>
      <t xml:space="preserve"> World Economic Relations</t>
    </r>
  </si>
  <si>
    <r>
      <t xml:space="preserve">Academic Subject in International Economic Law: </t>
    </r>
    <r>
      <rPr>
        <b/>
        <i/>
        <sz val="16"/>
        <rFont val="Arial"/>
        <family val="2"/>
      </rPr>
      <t>International Economic Law</t>
    </r>
    <r>
      <rPr>
        <b/>
        <sz val="16"/>
        <rFont val="Arial"/>
        <family val="2"/>
      </rPr>
      <t>; Money and Credit Systems of Foreign Countries</t>
    </r>
  </si>
  <si>
    <t>Academic Subject in Forecasting of Social and Economic Processes</t>
  </si>
  <si>
    <t>Academic Subject in International Finances</t>
  </si>
  <si>
    <t>Academic Subject in Economic Logistics</t>
  </si>
  <si>
    <t>Academic Subject in Entrepreneurial Activity</t>
  </si>
  <si>
    <t>Total for cycle</t>
  </si>
  <si>
    <t>TOTAL FOR PROFESSIONAL TRAINING CYCLE</t>
  </si>
  <si>
    <t>TOTAL FOR GENERAL TRAINING CYCLE</t>
  </si>
  <si>
    <t>Total number</t>
  </si>
  <si>
    <t>Hours per week</t>
  </si>
  <si>
    <t>Number of exams</t>
  </si>
  <si>
    <t>Number of conditions</t>
  </si>
  <si>
    <t>Number of course works</t>
  </si>
  <si>
    <t>Physical Education</t>
  </si>
  <si>
    <t>Military Training</t>
  </si>
  <si>
    <t>V. Academic Plan</t>
  </si>
  <si>
    <t xml:space="preserve">Code by educational professional program </t>
  </si>
  <si>
    <t xml:space="preserve">TITLE OF ACADEMIC SUBJECT
</t>
  </si>
  <si>
    <t>Exams</t>
  </si>
  <si>
    <t>Conditions</t>
  </si>
  <si>
    <t>Distribution by semesters</t>
  </si>
  <si>
    <t>Course</t>
  </si>
  <si>
    <t>Projects</t>
  </si>
  <si>
    <t>Works</t>
  </si>
  <si>
    <t>Credits
ЕСТS</t>
  </si>
  <si>
    <t>Hours</t>
  </si>
  <si>
    <t>Total amount</t>
  </si>
  <si>
    <t>Total</t>
  </si>
  <si>
    <t>Seminars</t>
  </si>
  <si>
    <t>including</t>
  </si>
  <si>
    <t>Lectures</t>
  </si>
  <si>
    <t>Practical Works</t>
  </si>
  <si>
    <t>Computer Practicums</t>
  </si>
  <si>
    <t>Individual Work</t>
  </si>
  <si>
    <t>Distribution of lecture hours per week by courses and semesters</t>
  </si>
  <si>
    <t>I course</t>
  </si>
  <si>
    <t>II course</t>
  </si>
  <si>
    <t>III course</t>
  </si>
  <si>
    <t>IV course</t>
  </si>
  <si>
    <t>Semesters</t>
  </si>
  <si>
    <t>Numer of weeks in semester</t>
  </si>
  <si>
    <t>CYCLE OF GENERAL TRAINING</t>
  </si>
  <si>
    <t>CYCLE OF PROFESSIONAL TRAINING</t>
  </si>
  <si>
    <t>І. Academic Subjects of Natural and Scientific General Economic Training</t>
  </si>
  <si>
    <t xml:space="preserve">ІІ. Academic Subjects of Basic Training   </t>
  </si>
  <si>
    <t xml:space="preserve">ІІІ. Academic Subjects of  Basic Training (by Student's Choice)  </t>
  </si>
  <si>
    <t xml:space="preserve">ІV. Academic Subjects of Social and Humanitarian Training (by Student's Choice)  </t>
  </si>
  <si>
    <t xml:space="preserve"> Academic Subjects of Professional and Practical Training</t>
  </si>
  <si>
    <t xml:space="preserve"> Academic Subjects of Professional and Practical Training (by Student's Choice) </t>
  </si>
  <si>
    <t>Head of the Department</t>
  </si>
  <si>
    <t>(signature)</t>
  </si>
  <si>
    <t>(initials)</t>
  </si>
  <si>
    <t>Dean of Faculty</t>
  </si>
  <si>
    <t>3-4 courses section training</t>
  </si>
  <si>
    <t>In  5 - 8 semesters by individual plan of Military Training</t>
  </si>
  <si>
    <t xml:space="preserve">                             MINISTRY OF EDUCATION AND SCIENCE OF UKRAINE</t>
  </si>
  <si>
    <r>
      <t xml:space="preserve">             NATIONAL TECHNICAL UNIVERSITY OF UKRAINE "IGOR SIKORSKY KYIV POLYTECHNIC INSTITUTE"                                                       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                                         </t>
    </r>
  </si>
  <si>
    <r>
      <t xml:space="preserve">                   </t>
    </r>
    <r>
      <rPr>
        <b/>
        <sz val="28"/>
        <rFont val="Arial"/>
        <family val="2"/>
      </rPr>
      <t>CURRICULUM</t>
    </r>
  </si>
  <si>
    <t>Training of</t>
  </si>
  <si>
    <t>Bachelor</t>
  </si>
  <si>
    <t>in sphere of knowledge</t>
  </si>
  <si>
    <t>05 "Social and Behavioural Sciences"</t>
  </si>
  <si>
    <t xml:space="preserve">                   (title of educational degree)</t>
  </si>
  <si>
    <t>(code and title of field of knowledge)</t>
  </si>
  <si>
    <t>Faculty</t>
  </si>
  <si>
    <t>Management and Marketing</t>
  </si>
  <si>
    <t xml:space="preserve">Qualification  </t>
  </si>
  <si>
    <t>Bachelor Degree in International Economics</t>
  </si>
  <si>
    <t>3 years and 10 months  (4 academic years)</t>
  </si>
  <si>
    <t>based on</t>
  </si>
  <si>
    <t>Complete general secondary education</t>
  </si>
  <si>
    <t>APPROVED</t>
  </si>
  <si>
    <t>Rector of Igor Sikorsky Kyiv Polytechnic Institute</t>
  </si>
  <si>
    <t>"___"_____________  2017</t>
  </si>
  <si>
    <t xml:space="preserve"> on speciality</t>
  </si>
  <si>
    <t>051 "Economics"</t>
  </si>
  <si>
    <t>(code and title of speciality)</t>
  </si>
  <si>
    <t xml:space="preserve">on specialization </t>
  </si>
  <si>
    <t>INTERNATIONAL ECONOMICS</t>
  </si>
  <si>
    <t xml:space="preserve">                                                                                       (title of specialization)</t>
  </si>
  <si>
    <t xml:space="preserve">      Mode of study</t>
  </si>
  <si>
    <t>Full-time</t>
  </si>
  <si>
    <t>(full-time, extramural, part-time (remote), external)</t>
  </si>
  <si>
    <t>Degree-granting department</t>
  </si>
  <si>
    <t xml:space="preserve">                                                                          І. Graph of study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</si>
  <si>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</si>
  <si>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</si>
  <si>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</si>
  <si>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</si>
  <si>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</si>
  <si>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</si>
  <si>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</si>
  <si>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</si>
  <si>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</si>
  <si>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</si>
  <si>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</si>
  <si>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</si>
  <si>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Designation:</t>
  </si>
  <si>
    <t xml:space="preserve">Theoretical Training </t>
  </si>
  <si>
    <t>Condition and examination session</t>
  </si>
  <si>
    <t>Examination session</t>
  </si>
  <si>
    <t>Practice</t>
  </si>
  <si>
    <t>Final Examination</t>
  </si>
  <si>
    <t xml:space="preserve">Defence of Bachelor Thesis </t>
  </si>
  <si>
    <t>Holiday</t>
  </si>
  <si>
    <t>Theoretical training</t>
  </si>
  <si>
    <t>Certification of graduates</t>
  </si>
  <si>
    <t xml:space="preserve">Training of Bachelor Thesis </t>
  </si>
  <si>
    <t xml:space="preserve">        III.PRACTICE</t>
  </si>
  <si>
    <t>Title of Practice</t>
  </si>
  <si>
    <t>Semester</t>
  </si>
  <si>
    <t>Weeks</t>
  </si>
  <si>
    <t>Pre-diploma</t>
  </si>
  <si>
    <t xml:space="preserve">        IV.  GRADUATES ASSESSMENT</t>
  </si>
  <si>
    <t>Title of Academic Subject</t>
  </si>
  <si>
    <t>Form of final examination
(exam,diploma project,
thesis)</t>
  </si>
  <si>
    <t>Bachelor Thesis</t>
  </si>
  <si>
    <t>(Enrolment 2017)</t>
  </si>
  <si>
    <t>_____________  Michael Zgurovsky</t>
  </si>
  <si>
    <t>Approved by Faculty Academic Council, Meeting protocol № 8 (March 27, 2017)</t>
  </si>
  <si>
    <t>Oleh Gavrysh /</t>
  </si>
  <si>
    <t xml:space="preserve">Serhii Voitko </t>
  </si>
  <si>
    <t>Study duration</t>
  </si>
  <si>
    <t xml:space="preserve">Diploma Project </t>
  </si>
  <si>
    <t xml:space="preserve">History Subjects </t>
  </si>
  <si>
    <t>Ukrainian Language Subjects</t>
  </si>
  <si>
    <t>Philosophy Subjects</t>
  </si>
  <si>
    <t>Psychology Subjects</t>
  </si>
  <si>
    <t>Subjects on Law</t>
  </si>
  <si>
    <t>Subjects on Humanities and Social Sciences №I</t>
  </si>
  <si>
    <t>Subjects on Humanities and Social Sciences №2</t>
  </si>
  <si>
    <t>Foreign Language for Professional Purposes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</si>
</sst>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sz val="16"/>
      <name val="Arial Cyr"/>
      <family val="0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5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 vertical="center" textRotation="90"/>
      <protection/>
    </xf>
    <xf numFmtId="9" fontId="26" fillId="0" borderId="0" xfId="0" applyNumberFormat="1" applyFont="1" applyFill="1" applyBorder="1" applyAlignment="1" applyProtection="1">
      <alignment vertical="center" textRotation="90"/>
      <protection/>
    </xf>
    <xf numFmtId="0" fontId="4" fillId="0" borderId="0" xfId="0" applyFont="1" applyFill="1" applyBorder="1" applyAlignment="1" applyProtection="1">
      <alignment textRotation="90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9" fontId="25" fillId="0" borderId="0" xfId="0" applyNumberFormat="1" applyFont="1" applyFill="1" applyBorder="1" applyAlignment="1" applyProtection="1">
      <alignment vertical="center" textRotation="90"/>
      <protection/>
    </xf>
    <xf numFmtId="0" fontId="4" fillId="0" borderId="0" xfId="0" applyFont="1" applyFill="1" applyBorder="1" applyAlignment="1" applyProtection="1">
      <alignment vertical="top" textRotation="90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0" fillId="0" borderId="0" xfId="0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11" fontId="12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justify"/>
      <protection/>
    </xf>
    <xf numFmtId="0" fontId="11" fillId="0" borderId="0" xfId="0" applyFont="1" applyFill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center" vertical="justify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justify"/>
      <protection/>
    </xf>
    <xf numFmtId="0" fontId="12" fillId="0" borderId="0" xfId="0" applyFont="1" applyFill="1" applyBorder="1" applyAlignment="1" applyProtection="1">
      <alignment vertical="justify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justify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9" fontId="26" fillId="0" borderId="1" xfId="0" applyNumberFormat="1" applyFont="1" applyFill="1" applyBorder="1" applyAlignment="1" applyProtection="1">
      <alignment vertical="center" textRotation="90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textRotation="90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justify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1" fillId="0" borderId="5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wrapText="1"/>
      <protection/>
    </xf>
    <xf numFmtId="0" fontId="11" fillId="0" borderId="9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11" fillId="0" borderId="9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0" fontId="11" fillId="0" borderId="16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1" fillId="0" borderId="16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textRotation="90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9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/>
      <protection/>
    </xf>
    <xf numFmtId="11" fontId="12" fillId="0" borderId="0" xfId="0" applyNumberFormat="1" applyFont="1" applyFill="1" applyBorder="1" applyAlignment="1" applyProtection="1">
      <alignment horizontal="left" vertical="justify" wrapText="1"/>
      <protection/>
    </xf>
    <xf numFmtId="49" fontId="12" fillId="0" borderId="0" xfId="0" applyNumberFormat="1" applyFont="1" applyFill="1" applyBorder="1" applyAlignment="1" applyProtection="1">
      <alignment horizontal="left" vertical="justify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49" fontId="9" fillId="0" borderId="0" xfId="0" applyNumberFormat="1" applyFont="1" applyFill="1" applyBorder="1" applyAlignment="1" applyProtection="1">
      <alignment horizontal="left" vertical="justify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33" xfId="0" applyNumberFormat="1" applyFont="1" applyFill="1" applyBorder="1" applyAlignment="1" applyProtection="1">
      <alignment horizontal="left" vertical="justify"/>
      <protection/>
    </xf>
    <xf numFmtId="0" fontId="31" fillId="0" borderId="33" xfId="0" applyFont="1" applyFill="1" applyBorder="1" applyAlignment="1" applyProtection="1">
      <alignment vertical="justify"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 vertical="justify"/>
      <protection/>
    </xf>
    <xf numFmtId="0" fontId="6" fillId="0" borderId="0" xfId="0" applyNumberFormat="1" applyFont="1" applyFill="1" applyBorder="1" applyAlignment="1" applyProtection="1">
      <alignment horizontal="left" vertical="justify"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32" fillId="0" borderId="33" xfId="0" applyNumberFormat="1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34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justify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justify"/>
      <protection/>
    </xf>
    <xf numFmtId="0" fontId="6" fillId="0" borderId="33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>
      <alignment horizontal="center"/>
    </xf>
    <xf numFmtId="0" fontId="26" fillId="0" borderId="35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left" shrinkToFit="1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2" fontId="26" fillId="0" borderId="14" xfId="0" applyNumberFormat="1" applyFont="1" applyFill="1" applyBorder="1" applyAlignment="1" applyProtection="1">
      <alignment horizontal="center" vertical="center" wrapText="1"/>
      <protection/>
    </xf>
    <xf numFmtId="2" fontId="26" fillId="0" borderId="15" xfId="0" applyNumberFormat="1" applyFont="1" applyFill="1" applyBorder="1" applyAlignment="1" applyProtection="1">
      <alignment horizontal="center" vertical="center" wrapText="1"/>
      <protection/>
    </xf>
    <xf numFmtId="2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2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2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 applyProtection="1">
      <alignment horizontal="center" vertical="center" wrapText="1"/>
      <protection/>
    </xf>
    <xf numFmtId="0" fontId="26" fillId="0" borderId="43" xfId="0" applyFont="1" applyFill="1" applyBorder="1" applyAlignment="1" applyProtection="1">
      <alignment horizontal="center" vertical="center" wrapText="1"/>
      <protection/>
    </xf>
    <xf numFmtId="0" fontId="26" fillId="0" borderId="44" xfId="0" applyNumberFormat="1" applyFont="1" applyFill="1" applyBorder="1" applyAlignment="1" applyProtection="1">
      <alignment horizontal="center" vertical="center"/>
      <protection/>
    </xf>
    <xf numFmtId="0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34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6" fillId="0" borderId="46" xfId="0" applyNumberFormat="1" applyFont="1" applyFill="1" applyBorder="1" applyAlignment="1" applyProtection="1">
      <alignment horizontal="center" vertical="center"/>
      <protection/>
    </xf>
    <xf numFmtId="0" fontId="26" fillId="0" borderId="39" xfId="0" applyNumberFormat="1" applyFont="1" applyFill="1" applyBorder="1" applyAlignment="1" applyProtection="1">
      <alignment horizontal="center" vertical="center"/>
      <protection/>
    </xf>
    <xf numFmtId="0" fontId="26" fillId="0" borderId="47" xfId="0" applyNumberFormat="1" applyFont="1" applyFill="1" applyBorder="1" applyAlignment="1" applyProtection="1">
      <alignment horizontal="center" vertical="center"/>
      <protection/>
    </xf>
    <xf numFmtId="2" fontId="26" fillId="0" borderId="20" xfId="0" applyNumberFormat="1" applyFont="1" applyFill="1" applyBorder="1" applyAlignment="1" applyProtection="1">
      <alignment horizontal="center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/>
    </xf>
    <xf numFmtId="2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48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>
      <alignment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28" fillId="0" borderId="49" xfId="0" applyFont="1" applyFill="1" applyBorder="1" applyAlignment="1">
      <alignment/>
    </xf>
    <xf numFmtId="192" fontId="6" fillId="0" borderId="30" xfId="0" applyNumberFormat="1" applyFont="1" applyFill="1" applyBorder="1" applyAlignment="1" applyProtection="1">
      <alignment horizontal="center" vertical="center"/>
      <protection/>
    </xf>
    <xf numFmtId="0" fontId="26" fillId="0" borderId="49" xfId="0" applyNumberFormat="1" applyFont="1" applyFill="1" applyBorder="1" applyAlignment="1" applyProtection="1">
      <alignment horizontal="center" vertical="center"/>
      <protection/>
    </xf>
    <xf numFmtId="0" fontId="26" fillId="0" borderId="50" xfId="0" applyNumberFormat="1" applyFont="1" applyFill="1" applyBorder="1" applyAlignment="1" applyProtection="1">
      <alignment horizontal="center" vertical="center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wrapText="1"/>
      <protection/>
    </xf>
    <xf numFmtId="0" fontId="7" fillId="0" borderId="31" xfId="0" applyFont="1" applyFill="1" applyBorder="1" applyAlignment="1" applyProtection="1">
      <alignment horizontal="center" wrapText="1"/>
      <protection/>
    </xf>
    <xf numFmtId="0" fontId="7" fillId="0" borderId="32" xfId="0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/>
      <protection/>
    </xf>
    <xf numFmtId="0" fontId="26" fillId="0" borderId="32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 applyProtection="1">
      <alignment horizontal="center" vertical="center"/>
      <protection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wrapText="1"/>
      <protection/>
    </xf>
    <xf numFmtId="0" fontId="6" fillId="0" borderId="31" xfId="0" applyFont="1" applyFill="1" applyBorder="1" applyAlignment="1" applyProtection="1">
      <alignment horizontal="center" wrapText="1"/>
      <protection/>
    </xf>
    <xf numFmtId="0" fontId="6" fillId="0" borderId="32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6" fillId="0" borderId="52" xfId="0" applyNumberFormat="1" applyFont="1" applyFill="1" applyBorder="1" applyAlignment="1" applyProtection="1">
      <alignment horizontal="center" vertical="center"/>
      <protection/>
    </xf>
    <xf numFmtId="0" fontId="2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26" fillId="0" borderId="54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horizontal="center" vertical="center"/>
      <protection/>
    </xf>
    <xf numFmtId="0" fontId="26" fillId="0" borderId="56" xfId="0" applyNumberFormat="1" applyFont="1" applyFill="1" applyBorder="1" applyAlignment="1" applyProtection="1">
      <alignment horizontal="center" vertical="center"/>
      <protection/>
    </xf>
    <xf numFmtId="0" fontId="26" fillId="0" borderId="57" xfId="0" applyNumberFormat="1" applyFont="1" applyFill="1" applyBorder="1" applyAlignment="1" applyProtection="1">
      <alignment horizontal="center" vertical="center"/>
      <protection/>
    </xf>
    <xf numFmtId="0" fontId="27" fillId="0" borderId="55" xfId="0" applyFont="1" applyFill="1" applyBorder="1" applyAlignment="1" applyProtection="1">
      <alignment horizontal="right" vertical="center" wrapText="1"/>
      <protection/>
    </xf>
    <xf numFmtId="0" fontId="27" fillId="0" borderId="27" xfId="0" applyFont="1" applyFill="1" applyBorder="1" applyAlignment="1" applyProtection="1">
      <alignment horizontal="right" vertical="center" wrapText="1"/>
      <protection/>
    </xf>
    <xf numFmtId="0" fontId="27" fillId="0" borderId="43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right" vertical="center" wrapText="1"/>
      <protection/>
    </xf>
    <xf numFmtId="0" fontId="6" fillId="0" borderId="31" xfId="0" applyFont="1" applyFill="1" applyBorder="1" applyAlignment="1" applyProtection="1">
      <alignment horizontal="right" vertical="center" wrapText="1"/>
      <protection/>
    </xf>
    <xf numFmtId="0" fontId="6" fillId="0" borderId="32" xfId="0" applyFont="1" applyFill="1" applyBorder="1" applyAlignment="1" applyProtection="1">
      <alignment horizontal="right" vertical="center" wrapText="1"/>
      <protection/>
    </xf>
    <xf numFmtId="0" fontId="27" fillId="0" borderId="30" xfId="0" applyFont="1" applyFill="1" applyBorder="1" applyAlignment="1" applyProtection="1">
      <alignment horizontal="right" vertical="center" wrapText="1"/>
      <protection/>
    </xf>
    <xf numFmtId="0" fontId="27" fillId="0" borderId="31" xfId="0" applyFont="1" applyFill="1" applyBorder="1" applyAlignment="1" applyProtection="1">
      <alignment horizontal="right" vertical="center" wrapText="1"/>
      <protection/>
    </xf>
    <xf numFmtId="0" fontId="27" fillId="0" borderId="32" xfId="0" applyFont="1" applyFill="1" applyBorder="1" applyAlignment="1" applyProtection="1">
      <alignment horizontal="right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/>
      <protection/>
    </xf>
    <xf numFmtId="0" fontId="26" fillId="0" borderId="43" xfId="0" applyNumberFormat="1" applyFont="1" applyFill="1" applyBorder="1" applyAlignment="1" applyProtection="1">
      <alignment horizontal="center" vertical="center"/>
      <protection/>
    </xf>
    <xf numFmtId="0" fontId="26" fillId="0" borderId="42" xfId="0" applyFont="1" applyFill="1" applyBorder="1" applyAlignment="1" applyProtection="1">
      <alignment horizontal="center" vertical="center"/>
      <protection/>
    </xf>
    <xf numFmtId="0" fontId="26" fillId="0" borderId="56" xfId="0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58" xfId="0" applyNumberFormat="1" applyFont="1" applyFill="1" applyBorder="1" applyAlignment="1" applyProtection="1">
      <alignment horizontal="center" vertical="center"/>
      <protection/>
    </xf>
    <xf numFmtId="0" fontId="26" fillId="0" borderId="8" xfId="0" applyNumberFormat="1" applyFont="1" applyFill="1" applyBorder="1" applyAlignment="1" applyProtection="1">
      <alignment horizontal="center" vertical="center"/>
      <protection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right" vertical="center" wrapText="1"/>
      <protection/>
    </xf>
    <xf numFmtId="0" fontId="27" fillId="0" borderId="40" xfId="0" applyFont="1" applyFill="1" applyBorder="1" applyAlignment="1" applyProtection="1">
      <alignment horizontal="right" vertical="center" wrapText="1"/>
      <protection/>
    </xf>
    <xf numFmtId="0" fontId="27" fillId="0" borderId="35" xfId="0" applyFont="1" applyFill="1" applyBorder="1" applyAlignment="1" applyProtection="1">
      <alignment horizontal="right" vertical="center" wrapText="1"/>
      <protection/>
    </xf>
    <xf numFmtId="0" fontId="6" fillId="0" borderId="52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49" fontId="10" fillId="0" borderId="59" xfId="0" applyNumberFormat="1" applyFont="1" applyFill="1" applyBorder="1" applyAlignment="1" applyProtection="1">
      <alignment horizontal="center" vertical="center" wrapText="1"/>
      <protection/>
    </xf>
    <xf numFmtId="49" fontId="10" fillId="0" borderId="60" xfId="0" applyNumberFormat="1" applyFont="1" applyFill="1" applyBorder="1" applyAlignment="1" applyProtection="1">
      <alignment horizontal="center" vertical="center" wrapText="1"/>
      <protection/>
    </xf>
    <xf numFmtId="49" fontId="10" fillId="0" borderId="61" xfId="0" applyNumberFormat="1" applyFont="1" applyFill="1" applyBorder="1" applyAlignment="1" applyProtection="1">
      <alignment horizontal="center" vertical="center" wrapText="1"/>
      <protection/>
    </xf>
    <xf numFmtId="49" fontId="10" fillId="0" borderId="62" xfId="0" applyNumberFormat="1" applyFont="1" applyFill="1" applyBorder="1" applyAlignment="1" applyProtection="1">
      <alignment horizontal="center" vertical="center" wrapText="1"/>
      <protection/>
    </xf>
    <xf numFmtId="49" fontId="10" fillId="0" borderId="63" xfId="0" applyNumberFormat="1" applyFont="1" applyFill="1" applyBorder="1" applyAlignment="1" applyProtection="1">
      <alignment horizontal="center" vertical="center" wrapText="1"/>
      <protection/>
    </xf>
    <xf numFmtId="49" fontId="10" fillId="0" borderId="64" xfId="0" applyNumberFormat="1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textRotation="90"/>
      <protection/>
    </xf>
    <xf numFmtId="0" fontId="10" fillId="0" borderId="61" xfId="0" applyFont="1" applyFill="1" applyBorder="1" applyAlignment="1" applyProtection="1">
      <alignment horizontal="center" vertical="center" textRotation="90"/>
      <protection/>
    </xf>
    <xf numFmtId="0" fontId="10" fillId="0" borderId="2" xfId="0" applyFont="1" applyFill="1" applyBorder="1" applyAlignment="1" applyProtection="1">
      <alignment horizontal="center" vertical="center" textRotation="90"/>
      <protection/>
    </xf>
    <xf numFmtId="0" fontId="10" fillId="0" borderId="1" xfId="0" applyFont="1" applyFill="1" applyBorder="1" applyAlignment="1" applyProtection="1">
      <alignment horizontal="center" vertical="center" textRotation="90"/>
      <protection/>
    </xf>
    <xf numFmtId="0" fontId="10" fillId="0" borderId="62" xfId="0" applyFont="1" applyFill="1" applyBorder="1" applyAlignment="1" applyProtection="1">
      <alignment horizontal="center" vertical="center" textRotation="90"/>
      <protection/>
    </xf>
    <xf numFmtId="0" fontId="10" fillId="0" borderId="64" xfId="0" applyFont="1" applyFill="1" applyBorder="1" applyAlignment="1" applyProtection="1">
      <alignment horizontal="center" vertical="center" textRotation="90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26" fillId="0" borderId="62" xfId="0" applyFont="1" applyFill="1" applyBorder="1" applyAlignment="1" applyProtection="1">
      <alignment horizontal="center" vertical="center"/>
      <protection/>
    </xf>
    <xf numFmtId="0" fontId="26" fillId="0" borderId="65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0" fillId="0" borderId="63" xfId="0" applyFont="1" applyFill="1" applyBorder="1" applyAlignment="1" applyProtection="1">
      <alignment horizontal="center" vertical="center" textRotation="90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66" xfId="0" applyFont="1" applyFill="1" applyBorder="1" applyAlignment="1" applyProtection="1">
      <alignment horizontal="center" vertical="center" wrapText="1"/>
      <protection/>
    </xf>
    <xf numFmtId="0" fontId="10" fillId="0" borderId="57" xfId="0" applyFont="1" applyFill="1" applyBorder="1" applyAlignment="1" applyProtection="1">
      <alignment horizontal="center" vertical="center" wrapText="1"/>
      <protection/>
    </xf>
    <xf numFmtId="49" fontId="10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61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62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58" xfId="0" applyFont="1" applyFill="1" applyBorder="1" applyAlignment="1" applyProtection="1">
      <alignment horizontal="left" vertical="center"/>
      <protection/>
    </xf>
    <xf numFmtId="0" fontId="26" fillId="0" borderId="36" xfId="0" applyNumberFormat="1" applyFont="1" applyFill="1" applyBorder="1" applyAlignment="1" applyProtection="1">
      <alignment horizontal="center" vertical="center"/>
      <protection/>
    </xf>
    <xf numFmtId="0" fontId="26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26" fillId="0" borderId="63" xfId="0" applyFont="1" applyFill="1" applyBorder="1" applyAlignment="1" applyProtection="1">
      <alignment horizontal="center" vertical="center"/>
      <protection/>
    </xf>
    <xf numFmtId="0" fontId="26" fillId="0" borderId="64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67" xfId="0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left"/>
      <protection/>
    </xf>
    <xf numFmtId="0" fontId="10" fillId="0" borderId="60" xfId="0" applyNumberFormat="1" applyFont="1" applyFill="1" applyBorder="1" applyAlignment="1" applyProtection="1">
      <alignment horizontal="left"/>
      <protection/>
    </xf>
    <xf numFmtId="0" fontId="10" fillId="0" borderId="68" xfId="0" applyNumberFormat="1" applyFont="1" applyFill="1" applyBorder="1" applyAlignment="1" applyProtection="1">
      <alignment horizontal="left"/>
      <protection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49" fontId="7" fillId="0" borderId="32" xfId="0" applyNumberFormat="1" applyFont="1" applyFill="1" applyBorder="1" applyAlignment="1" applyProtection="1">
      <alignment horizontal="left" vertical="center" wrapText="1"/>
      <protection/>
    </xf>
    <xf numFmtId="49" fontId="8" fillId="0" borderId="60" xfId="0" applyNumberFormat="1" applyFont="1" applyFill="1" applyBorder="1" applyAlignment="1" applyProtection="1">
      <alignment horizontal="left" vertical="justify" wrapText="1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 textRotation="90"/>
      <protection/>
    </xf>
    <xf numFmtId="49" fontId="10" fillId="0" borderId="30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60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49" fontId="12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 applyProtection="1">
      <alignment vertical="center"/>
      <protection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66" xfId="0" applyNumberFormat="1" applyFont="1" applyFill="1" applyBorder="1" applyAlignment="1" applyProtection="1">
      <alignment horizontal="center" vertical="center"/>
      <protection/>
    </xf>
    <xf numFmtId="49" fontId="11" fillId="0" borderId="57" xfId="0" applyNumberFormat="1" applyFont="1" applyFill="1" applyBorder="1" applyAlignment="1" applyProtection="1">
      <alignment horizontal="center" vertical="center"/>
      <protection/>
    </xf>
    <xf numFmtId="0" fontId="20" fillId="0" borderId="59" xfId="0" applyFont="1" applyFill="1" applyBorder="1" applyAlignment="1" applyProtection="1">
      <alignment horizontal="center" vertical="center" textRotation="90" wrapText="1"/>
      <protection/>
    </xf>
    <xf numFmtId="0" fontId="20" fillId="0" borderId="62" xfId="0" applyFont="1" applyFill="1" applyBorder="1" applyAlignment="1" applyProtection="1">
      <alignment horizontal="center" vertical="center" textRotation="90" wrapText="1"/>
      <protection/>
    </xf>
    <xf numFmtId="0" fontId="10" fillId="0" borderId="36" xfId="0" applyFont="1" applyFill="1" applyBorder="1" applyAlignment="1" applyProtection="1">
      <alignment horizontal="left" shrinkToFit="1"/>
      <protection/>
    </xf>
    <xf numFmtId="0" fontId="10" fillId="0" borderId="60" xfId="0" applyFont="1" applyFill="1" applyBorder="1" applyAlignment="1" applyProtection="1">
      <alignment horizontal="left" shrinkToFit="1"/>
      <protection/>
    </xf>
    <xf numFmtId="0" fontId="10" fillId="0" borderId="68" xfId="0" applyFont="1" applyFill="1" applyBorder="1" applyAlignment="1" applyProtection="1">
      <alignment horizontal="left" shrinkToFit="1"/>
      <protection/>
    </xf>
    <xf numFmtId="0" fontId="11" fillId="0" borderId="59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0" borderId="63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left" vertical="center" wrapText="1"/>
      <protection/>
    </xf>
    <xf numFmtId="0" fontId="20" fillId="0" borderId="61" xfId="0" applyFont="1" applyFill="1" applyBorder="1" applyAlignment="1" applyProtection="1">
      <alignment horizontal="left" vertical="center" wrapText="1"/>
      <protection/>
    </xf>
    <xf numFmtId="0" fontId="20" fillId="0" borderId="62" xfId="0" applyFont="1" applyFill="1" applyBorder="1" applyAlignment="1" applyProtection="1">
      <alignment horizontal="left" vertical="center" wrapText="1"/>
      <protection/>
    </xf>
    <xf numFmtId="0" fontId="20" fillId="0" borderId="64" xfId="0" applyFont="1" applyFill="1" applyBorder="1" applyAlignment="1" applyProtection="1">
      <alignment horizontal="left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wrapText="1"/>
    </xf>
    <xf numFmtId="0" fontId="0" fillId="0" borderId="62" xfId="0" applyFont="1" applyFill="1" applyBorder="1" applyAlignment="1">
      <alignment wrapText="1"/>
    </xf>
    <xf numFmtId="0" fontId="0" fillId="0" borderId="64" xfId="0" applyFont="1" applyFill="1" applyBorder="1" applyAlignment="1">
      <alignment wrapText="1"/>
    </xf>
    <xf numFmtId="0" fontId="20" fillId="0" borderId="62" xfId="0" applyFont="1" applyFill="1" applyBorder="1" applyAlignment="1" applyProtection="1">
      <alignment horizontal="center" vertical="center" wrapText="1"/>
      <protection/>
    </xf>
    <xf numFmtId="49" fontId="20" fillId="0" borderId="60" xfId="0" applyNumberFormat="1" applyFont="1" applyFill="1" applyBorder="1" applyAlignment="1" applyProtection="1">
      <alignment horizontal="center" vertical="center" wrapText="1"/>
      <protection/>
    </xf>
    <xf numFmtId="49" fontId="20" fillId="0" borderId="63" xfId="0" applyNumberFormat="1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 wrapTex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 textRotation="90" shrinkToFit="1"/>
      <protection/>
    </xf>
    <xf numFmtId="0" fontId="5" fillId="0" borderId="70" xfId="0" applyFont="1" applyFill="1" applyBorder="1" applyAlignment="1" applyProtection="1">
      <alignment horizontal="center" vertical="center" textRotation="90" shrinkToFit="1"/>
      <protection/>
    </xf>
    <xf numFmtId="0" fontId="10" fillId="0" borderId="36" xfId="0" applyNumberFormat="1" applyFont="1" applyFill="1" applyBorder="1" applyAlignment="1" applyProtection="1">
      <alignment horizontal="center" shrinkToFit="1"/>
      <protection/>
    </xf>
    <xf numFmtId="0" fontId="10" fillId="0" borderId="60" xfId="0" applyNumberFormat="1" applyFont="1" applyFill="1" applyBorder="1" applyAlignment="1" applyProtection="1">
      <alignment horizontal="center" shrinkToFit="1"/>
      <protection/>
    </xf>
    <xf numFmtId="0" fontId="10" fillId="0" borderId="68" xfId="0" applyNumberFormat="1" applyFont="1" applyFill="1" applyBorder="1" applyAlignment="1" applyProtection="1">
      <alignment horizontal="center" shrinkToFit="1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/>
    </xf>
    <xf numFmtId="49" fontId="7" fillId="0" borderId="64" xfId="0" applyNumberFormat="1" applyFont="1" applyFill="1" applyBorder="1" applyAlignment="1" applyProtection="1">
      <alignment horizontal="center" vertical="center"/>
      <protection/>
    </xf>
    <xf numFmtId="49" fontId="10" fillId="0" borderId="59" xfId="0" applyNumberFormat="1" applyFont="1" applyFill="1" applyBorder="1" applyAlignment="1" applyProtection="1">
      <alignment horizontal="center" vertical="center" wrapText="1"/>
      <protection/>
    </xf>
    <xf numFmtId="49" fontId="10" fillId="0" borderId="60" xfId="0" applyNumberFormat="1" applyFont="1" applyFill="1" applyBorder="1" applyAlignment="1" applyProtection="1">
      <alignment horizontal="center" vertical="center" wrapText="1"/>
      <protection/>
    </xf>
    <xf numFmtId="49" fontId="10" fillId="0" borderId="61" xfId="0" applyNumberFormat="1" applyFont="1" applyFill="1" applyBorder="1" applyAlignment="1" applyProtection="1">
      <alignment horizontal="center" vertical="center" wrapText="1"/>
      <protection/>
    </xf>
    <xf numFmtId="49" fontId="10" fillId="0" borderId="62" xfId="0" applyNumberFormat="1" applyFont="1" applyFill="1" applyBorder="1" applyAlignment="1" applyProtection="1">
      <alignment horizontal="center" vertical="center" wrapText="1"/>
      <protection/>
    </xf>
    <xf numFmtId="49" fontId="10" fillId="0" borderId="63" xfId="0" applyNumberFormat="1" applyFont="1" applyFill="1" applyBorder="1" applyAlignment="1" applyProtection="1">
      <alignment horizontal="center" vertical="center" wrapText="1"/>
      <protection/>
    </xf>
    <xf numFmtId="49" fontId="10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8" fillId="0" borderId="60" xfId="0" applyNumberFormat="1" applyFont="1" applyFill="1" applyBorder="1" applyAlignment="1" applyProtection="1">
      <alignment horizontal="left" vertical="justify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63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10" fillId="0" borderId="62" xfId="0" applyFont="1" applyFill="1" applyBorder="1" applyAlignment="1" applyProtection="1">
      <alignment horizontal="center" vertical="center" wrapText="1"/>
      <protection/>
    </xf>
    <xf numFmtId="0" fontId="10" fillId="0" borderId="63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49" fontId="8" fillId="0" borderId="60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36" xfId="0" applyNumberFormat="1" applyFont="1" applyFill="1" applyBorder="1" applyAlignment="1" applyProtection="1">
      <alignment horizontal="center"/>
      <protection/>
    </xf>
    <xf numFmtId="0" fontId="10" fillId="0" borderId="60" xfId="0" applyNumberFormat="1" applyFont="1" applyFill="1" applyBorder="1" applyAlignment="1" applyProtection="1">
      <alignment horizontal="center"/>
      <protection/>
    </xf>
    <xf numFmtId="0" fontId="10" fillId="0" borderId="6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49" fontId="7" fillId="0" borderId="33" xfId="0" applyNumberFormat="1" applyFont="1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0" fontId="26" fillId="0" borderId="66" xfId="0" applyNumberFormat="1" applyFont="1" applyFill="1" applyBorder="1" applyAlignment="1" applyProtection="1">
      <alignment horizontal="center" vertical="center"/>
      <protection/>
    </xf>
    <xf numFmtId="0" fontId="2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26" fillId="0" borderId="59" xfId="0" applyNumberFormat="1" applyFont="1" applyFill="1" applyBorder="1" applyAlignment="1" applyProtection="1">
      <alignment horizontal="center" vertical="center"/>
      <protection/>
    </xf>
    <xf numFmtId="0" fontId="2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left" vertical="center" wrapText="1"/>
      <protection/>
    </xf>
    <xf numFmtId="0" fontId="6" fillId="0" borderId="38" xfId="0" applyFont="1" applyFill="1" applyBorder="1" applyAlignment="1" applyProtection="1">
      <alignment horizontal="left" vertical="center" wrapText="1"/>
      <protection/>
    </xf>
    <xf numFmtId="0" fontId="6" fillId="0" borderId="39" xfId="0" applyFont="1" applyFill="1" applyBorder="1" applyAlignment="1" applyProtection="1">
      <alignment horizontal="left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29" fillId="0" borderId="30" xfId="0" applyNumberFormat="1" applyFont="1" applyFill="1" applyBorder="1" applyAlignment="1" applyProtection="1">
      <alignment horizontal="left" vertical="center" wrapText="1"/>
      <protection/>
    </xf>
    <xf numFmtId="0" fontId="29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NumberFormat="1" applyFont="1" applyFill="1" applyBorder="1" applyAlignment="1" applyProtection="1">
      <alignment horizontal="left" vertical="center"/>
      <protection/>
    </xf>
    <xf numFmtId="0" fontId="6" fillId="0" borderId="50" xfId="0" applyNumberFormat="1" applyFont="1" applyFill="1" applyBorder="1" applyAlignment="1" applyProtection="1">
      <alignment horizontal="left" vertical="center"/>
      <protection/>
    </xf>
    <xf numFmtId="0" fontId="29" fillId="0" borderId="29" xfId="0" applyNumberFormat="1" applyFont="1" applyFill="1" applyBorder="1" applyAlignment="1" applyProtection="1">
      <alignment horizontal="center" vertical="center"/>
      <protection/>
    </xf>
    <xf numFmtId="0" fontId="29" fillId="0" borderId="50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11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>
      <alignment horizontal="center"/>
    </xf>
    <xf numFmtId="0" fontId="26" fillId="0" borderId="3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left" vertical="top" wrapText="1"/>
      <protection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6" fillId="0" borderId="32" xfId="0" applyFont="1" applyFill="1" applyBorder="1" applyAlignment="1" applyProtection="1">
      <alignment horizontal="left" vertical="top" wrapText="1"/>
      <protection/>
    </xf>
    <xf numFmtId="0" fontId="28" fillId="0" borderId="29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textRotation="90" shrinkToFit="1"/>
      <protection/>
    </xf>
    <xf numFmtId="0" fontId="6" fillId="0" borderId="60" xfId="0" applyFont="1" applyFill="1" applyBorder="1" applyAlignment="1" applyProtection="1">
      <alignment horizontal="center" vertical="center" textRotation="90" shrinkToFit="1"/>
      <protection/>
    </xf>
    <xf numFmtId="0" fontId="6" fillId="0" borderId="61" xfId="0" applyFont="1" applyFill="1" applyBorder="1" applyAlignment="1" applyProtection="1">
      <alignment horizontal="center" vertical="center" textRotation="90" shrinkToFit="1"/>
      <protection/>
    </xf>
    <xf numFmtId="0" fontId="6" fillId="0" borderId="2" xfId="0" applyFont="1" applyFill="1" applyBorder="1" applyAlignment="1" applyProtection="1">
      <alignment horizontal="center" vertical="center" textRotation="90" shrinkToFit="1"/>
      <protection/>
    </xf>
    <xf numFmtId="0" fontId="6" fillId="0" borderId="0" xfId="0" applyFont="1" applyFill="1" applyBorder="1" applyAlignment="1" applyProtection="1">
      <alignment horizontal="center" vertical="center" textRotation="90" shrinkToFit="1"/>
      <protection/>
    </xf>
    <xf numFmtId="0" fontId="6" fillId="0" borderId="1" xfId="0" applyFont="1" applyFill="1" applyBorder="1" applyAlignment="1" applyProtection="1">
      <alignment horizontal="center" vertical="center" textRotation="90" shrinkToFit="1"/>
      <protection/>
    </xf>
    <xf numFmtId="0" fontId="6" fillId="0" borderId="62" xfId="0" applyFont="1" applyFill="1" applyBorder="1" applyAlignment="1" applyProtection="1">
      <alignment horizontal="center" vertical="center" textRotation="90" shrinkToFit="1"/>
      <protection/>
    </xf>
    <xf numFmtId="0" fontId="6" fillId="0" borderId="63" xfId="0" applyFont="1" applyFill="1" applyBorder="1" applyAlignment="1" applyProtection="1">
      <alignment horizontal="center" vertical="center" textRotation="90" shrinkToFit="1"/>
      <protection/>
    </xf>
    <xf numFmtId="0" fontId="6" fillId="0" borderId="64" xfId="0" applyFont="1" applyFill="1" applyBorder="1" applyAlignment="1" applyProtection="1">
      <alignment horizontal="center" vertical="center" textRotation="90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" fillId="0" borderId="59" xfId="0" applyFont="1" applyFill="1" applyBorder="1" applyAlignment="1" applyProtection="1">
      <alignment horizontal="left" vertical="center" textRotation="90" wrapText="1"/>
      <protection/>
    </xf>
    <xf numFmtId="0" fontId="10" fillId="0" borderId="61" xfId="0" applyFont="1" applyFill="1" applyBorder="1" applyAlignment="1" applyProtection="1">
      <alignment horizontal="left" vertical="center" textRotation="90" wrapText="1"/>
      <protection/>
    </xf>
    <xf numFmtId="0" fontId="10" fillId="0" borderId="2" xfId="0" applyFont="1" applyFill="1" applyBorder="1" applyAlignment="1" applyProtection="1">
      <alignment horizontal="left" vertical="center" textRotation="90" wrapText="1"/>
      <protection/>
    </xf>
    <xf numFmtId="0" fontId="10" fillId="0" borderId="1" xfId="0" applyFont="1" applyFill="1" applyBorder="1" applyAlignment="1" applyProtection="1">
      <alignment horizontal="left" vertical="center" textRotation="90" wrapText="1"/>
      <protection/>
    </xf>
    <xf numFmtId="0" fontId="10" fillId="0" borderId="62" xfId="0" applyFont="1" applyFill="1" applyBorder="1" applyAlignment="1" applyProtection="1">
      <alignment horizontal="left" vertical="center" textRotation="90" wrapText="1"/>
      <protection/>
    </xf>
    <xf numFmtId="0" fontId="10" fillId="0" borderId="64" xfId="0" applyFont="1" applyFill="1" applyBorder="1" applyAlignment="1" applyProtection="1">
      <alignment horizontal="left" vertical="center" textRotation="90" wrapText="1"/>
      <protection/>
    </xf>
    <xf numFmtId="49" fontId="10" fillId="0" borderId="31" xfId="0" applyNumberFormat="1" applyFont="1" applyFill="1" applyBorder="1" applyAlignment="1" applyProtection="1">
      <alignment horizontal="center" vertical="center" wrapText="1"/>
      <protection/>
    </xf>
    <xf numFmtId="49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 textRotation="90"/>
      <protection/>
    </xf>
    <xf numFmtId="0" fontId="10" fillId="0" borderId="61" xfId="0" applyFont="1" applyFill="1" applyBorder="1" applyAlignment="1" applyProtection="1">
      <alignment horizontal="center" vertical="center" textRotation="90"/>
      <protection/>
    </xf>
    <xf numFmtId="0" fontId="10" fillId="0" borderId="2" xfId="0" applyFont="1" applyFill="1" applyBorder="1" applyAlignment="1" applyProtection="1">
      <alignment horizontal="center" vertical="center" textRotation="90"/>
      <protection/>
    </xf>
    <xf numFmtId="0" fontId="10" fillId="0" borderId="1" xfId="0" applyFont="1" applyFill="1" applyBorder="1" applyAlignment="1" applyProtection="1">
      <alignment horizontal="center" vertical="center" textRotation="90"/>
      <protection/>
    </xf>
    <xf numFmtId="0" fontId="10" fillId="0" borderId="62" xfId="0" applyFont="1" applyFill="1" applyBorder="1" applyAlignment="1" applyProtection="1">
      <alignment horizontal="center" vertical="center" textRotation="90"/>
      <protection/>
    </xf>
    <xf numFmtId="0" fontId="10" fillId="0" borderId="64" xfId="0" applyFont="1" applyFill="1" applyBorder="1" applyAlignment="1" applyProtection="1">
      <alignment horizontal="center" vertical="center" textRotation="90"/>
      <protection/>
    </xf>
    <xf numFmtId="0" fontId="7" fillId="0" borderId="59" xfId="0" applyNumberFormat="1" applyFont="1" applyFill="1" applyBorder="1" applyAlignment="1" applyProtection="1">
      <alignment horizontal="left" vertical="center"/>
      <protection/>
    </xf>
    <xf numFmtId="0" fontId="7" fillId="0" borderId="60" xfId="0" applyNumberFormat="1" applyFont="1" applyFill="1" applyBorder="1" applyAlignment="1" applyProtection="1">
      <alignment horizontal="left" vertical="center"/>
      <protection/>
    </xf>
    <xf numFmtId="0" fontId="7" fillId="0" borderId="61" xfId="0" applyNumberFormat="1" applyFont="1" applyFill="1" applyBorder="1" applyAlignment="1" applyProtection="1">
      <alignment horizontal="left" vertical="center"/>
      <protection/>
    </xf>
    <xf numFmtId="0" fontId="7" fillId="0" borderId="62" xfId="0" applyNumberFormat="1" applyFont="1" applyFill="1" applyBorder="1" applyAlignment="1" applyProtection="1">
      <alignment horizontal="left" vertical="center"/>
      <protection/>
    </xf>
    <xf numFmtId="0" fontId="7" fillId="0" borderId="63" xfId="0" applyNumberFormat="1" applyFont="1" applyFill="1" applyBorder="1" applyAlignment="1" applyProtection="1">
      <alignment horizontal="left" vertical="center"/>
      <protection/>
    </xf>
    <xf numFmtId="0" fontId="7" fillId="0" borderId="64" xfId="0" applyNumberFormat="1" applyFont="1" applyFill="1" applyBorder="1" applyAlignment="1" applyProtection="1">
      <alignment horizontal="left" vertical="center"/>
      <protection/>
    </xf>
    <xf numFmtId="0" fontId="6" fillId="0" borderId="59" xfId="0" applyFont="1" applyFill="1" applyBorder="1" applyAlignment="1" applyProtection="1">
      <alignment horizontal="left" vertical="top" wrapText="1"/>
      <protection/>
    </xf>
    <xf numFmtId="0" fontId="6" fillId="0" borderId="60" xfId="0" applyFont="1" applyFill="1" applyBorder="1" applyAlignment="1" applyProtection="1">
      <alignment horizontal="left" vertical="top" wrapText="1"/>
      <protection/>
    </xf>
    <xf numFmtId="0" fontId="6" fillId="0" borderId="61" xfId="0" applyFont="1" applyFill="1" applyBorder="1" applyAlignment="1" applyProtection="1">
      <alignment horizontal="left" vertical="top" wrapText="1"/>
      <protection/>
    </xf>
    <xf numFmtId="0" fontId="6" fillId="0" borderId="30" xfId="0" applyFont="1" applyFill="1" applyBorder="1" applyAlignment="1" applyProtection="1">
      <alignment horizontal="left" wrapText="1"/>
      <protection/>
    </xf>
    <xf numFmtId="0" fontId="15" fillId="0" borderId="31" xfId="0" applyFont="1" applyFill="1" applyBorder="1" applyAlignment="1" applyProtection="1">
      <alignment horizontal="left" wrapText="1"/>
      <protection/>
    </xf>
    <xf numFmtId="0" fontId="15" fillId="0" borderId="32" xfId="0" applyFont="1" applyFill="1" applyBorder="1" applyAlignment="1" applyProtection="1">
      <alignment horizontal="left" wrapText="1"/>
      <protection/>
    </xf>
    <xf numFmtId="0" fontId="6" fillId="0" borderId="31" xfId="0" applyFont="1" applyFill="1" applyBorder="1" applyAlignment="1" applyProtection="1">
      <alignment horizontal="left" wrapText="1"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 vertical="center"/>
      <protection/>
    </xf>
    <xf numFmtId="0" fontId="29" fillId="0" borderId="32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49" fontId="11" fillId="0" borderId="34" xfId="0" applyNumberFormat="1" applyFont="1" applyFill="1" applyBorder="1" applyAlignment="1" applyProtection="1">
      <alignment horizontal="left" vertical="justify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49" fontId="11" fillId="0" borderId="34" xfId="0" applyNumberFormat="1" applyFont="1" applyFill="1" applyBorder="1" applyAlignment="1" applyProtection="1">
      <alignment horizontal="right" vertical="justify"/>
      <protection/>
    </xf>
    <xf numFmtId="49" fontId="6" fillId="0" borderId="0" xfId="0" applyNumberFormat="1" applyFont="1" applyFill="1" applyBorder="1" applyAlignment="1" applyProtection="1">
      <alignment horizontal="right" vertical="justify"/>
      <protection/>
    </xf>
    <xf numFmtId="0" fontId="26" fillId="0" borderId="33" xfId="0" applyFont="1" applyFill="1" applyBorder="1" applyAlignment="1" applyProtection="1">
      <alignment horizontal="center" shrinkToFit="1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 applyProtection="1">
      <alignment horizontal="right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shrinkToFit="1"/>
      <protection/>
    </xf>
    <xf numFmtId="0" fontId="0" fillId="0" borderId="0" xfId="0" applyFill="1" applyAlignment="1">
      <alignment/>
    </xf>
    <xf numFmtId="0" fontId="0" fillId="0" borderId="60" xfId="0" applyFill="1" applyBorder="1" applyAlignment="1">
      <alignment horizontal="left"/>
    </xf>
    <xf numFmtId="0" fontId="0" fillId="0" borderId="68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276225</xdr:rowOff>
    </xdr:from>
    <xdr:to>
      <xdr:col>4</xdr:col>
      <xdr:colOff>161925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61975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5"/>
  <sheetViews>
    <sheetView tabSelected="1" zoomScale="50" zoomScaleNormal="50" workbookViewId="0" topLeftCell="A1">
      <selection activeCell="D112" sqref="D112:BF112"/>
    </sheetView>
  </sheetViews>
  <sheetFormatPr defaultColWidth="9.00390625" defaultRowHeight="12.75"/>
  <cols>
    <col min="1" max="4" width="4.50390625" style="39" customWidth="1"/>
    <col min="5" max="5" width="5.375" style="39" customWidth="1"/>
    <col min="6" max="6" width="5.50390625" style="39" customWidth="1"/>
    <col min="7" max="8" width="4.50390625" style="39" customWidth="1"/>
    <col min="9" max="9" width="5.00390625" style="39" customWidth="1"/>
    <col min="10" max="10" width="5.125" style="39" customWidth="1"/>
    <col min="11" max="12" width="4.50390625" style="39" customWidth="1"/>
    <col min="13" max="14" width="4.50390625" style="40" customWidth="1"/>
    <col min="15" max="16" width="4.50390625" style="41" customWidth="1"/>
    <col min="17" max="27" width="4.50390625" style="42" customWidth="1"/>
    <col min="28" max="31" width="4.50390625" style="43" customWidth="1"/>
    <col min="32" max="51" width="4.50390625" style="39" customWidth="1"/>
    <col min="52" max="52" width="3.875" style="39" customWidth="1"/>
    <col min="53" max="53" width="4.50390625" style="39" customWidth="1"/>
    <col min="54" max="54" width="3.875" style="39" customWidth="1"/>
    <col min="55" max="55" width="4.00390625" style="39" customWidth="1"/>
    <col min="56" max="56" width="5.50390625" style="39" customWidth="1"/>
    <col min="57" max="57" width="4.50390625" style="39" customWidth="1"/>
    <col min="58" max="58" width="5.00390625" style="39" customWidth="1"/>
    <col min="59" max="59" width="6.125" style="39" customWidth="1"/>
    <col min="60" max="60" width="6.00390625" style="39" customWidth="1"/>
    <col min="61" max="62" width="5.00390625" style="39" customWidth="1"/>
    <col min="63" max="16384" width="10.125" style="39" customWidth="1"/>
  </cols>
  <sheetData>
    <row r="1" spans="1:62" ht="22.5" customHeight="1">
      <c r="A1" s="417" t="s">
        <v>212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52"/>
      <c r="BE1" s="53"/>
      <c r="BF1" s="53"/>
      <c r="BG1" s="53"/>
      <c r="BH1" s="53"/>
      <c r="BI1" s="53"/>
      <c r="BJ1" s="53"/>
    </row>
    <row r="2" spans="1:62" s="54" customFormat="1" ht="21.75" customHeight="1">
      <c r="A2" s="417" t="s">
        <v>213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  <c r="BC2" s="417"/>
      <c r="BD2" s="53"/>
      <c r="BE2" s="53"/>
      <c r="BF2" s="53"/>
      <c r="BG2" s="53"/>
      <c r="BH2" s="53"/>
      <c r="BI2" s="53"/>
      <c r="BJ2" s="53"/>
    </row>
    <row r="3" spans="1:62" ht="29.25" customHeight="1">
      <c r="A3" s="424" t="s">
        <v>214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424"/>
      <c r="BD3" s="55"/>
      <c r="BE3" s="56"/>
      <c r="BF3" s="56"/>
      <c r="BG3" s="56"/>
      <c r="BH3" s="56"/>
      <c r="BI3" s="56"/>
      <c r="BJ3" s="56"/>
    </row>
    <row r="4" spans="2:62" ht="27.75" customHeight="1">
      <c r="B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60"/>
      <c r="R4" s="60"/>
      <c r="S4" s="60"/>
      <c r="T4" s="60"/>
      <c r="U4" s="60"/>
      <c r="V4" s="421" t="s">
        <v>274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61"/>
      <c r="AQ4" s="61"/>
      <c r="AW4" s="418"/>
      <c r="AX4" s="418"/>
      <c r="AY4" s="418"/>
      <c r="AZ4" s="418"/>
      <c r="BA4" s="418"/>
      <c r="BB4" s="418"/>
      <c r="BC4" s="418"/>
      <c r="BD4" s="56"/>
      <c r="BE4" s="56"/>
      <c r="BF4" s="56"/>
      <c r="BG4" s="56"/>
      <c r="BH4" s="56"/>
      <c r="BI4" s="56"/>
      <c r="BJ4" s="56"/>
    </row>
    <row r="5" spans="1:62" ht="23.25" customHeight="1">
      <c r="A5" s="63"/>
      <c r="B5" s="64"/>
      <c r="C5" s="65"/>
      <c r="D5" s="65"/>
      <c r="E5" s="65"/>
      <c r="F5" s="65"/>
      <c r="G5" s="65"/>
      <c r="I5" s="65"/>
      <c r="J5" s="65"/>
      <c r="K5" s="65"/>
      <c r="L5" s="65"/>
      <c r="M5" s="65"/>
      <c r="N5" s="65"/>
      <c r="O5" s="65"/>
      <c r="P5" s="65"/>
      <c r="Q5" s="422" t="s">
        <v>215</v>
      </c>
      <c r="R5" s="422"/>
      <c r="S5" s="422"/>
      <c r="T5" s="422"/>
      <c r="U5" s="423" t="s">
        <v>216</v>
      </c>
      <c r="V5" s="423"/>
      <c r="W5" s="423"/>
      <c r="X5" s="423"/>
      <c r="Y5" s="423"/>
      <c r="Z5" s="423"/>
      <c r="AA5" s="423"/>
      <c r="AB5" s="423"/>
      <c r="AC5" s="651" t="s">
        <v>217</v>
      </c>
      <c r="AD5" s="652"/>
      <c r="AE5" s="652"/>
      <c r="AF5" s="652"/>
      <c r="AG5" s="652"/>
      <c r="AH5" s="508" t="s">
        <v>218</v>
      </c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/>
      <c r="AT5" s="508"/>
      <c r="AU5" s="508"/>
      <c r="AV5" s="521" t="s">
        <v>221</v>
      </c>
      <c r="AW5" s="521"/>
      <c r="AX5" s="521"/>
      <c r="AY5" s="521"/>
      <c r="AZ5" s="521"/>
      <c r="BA5" s="521"/>
      <c r="BB5" s="521"/>
      <c r="BC5" s="521"/>
      <c r="BD5" s="513" t="s">
        <v>222</v>
      </c>
      <c r="BE5" s="513"/>
      <c r="BF5" s="513"/>
      <c r="BG5" s="513"/>
      <c r="BH5" s="513"/>
      <c r="BI5" s="513"/>
      <c r="BJ5" s="513"/>
    </row>
    <row r="6" spans="1:62" ht="23.25" customHeight="1">
      <c r="A6" s="63"/>
      <c r="B6" s="57" t="s">
        <v>228</v>
      </c>
      <c r="D6" s="58"/>
      <c r="E6" s="58"/>
      <c r="F6" s="58"/>
      <c r="G6" s="58"/>
      <c r="H6" s="58"/>
      <c r="I6" s="65"/>
      <c r="J6" s="65"/>
      <c r="K6" s="65"/>
      <c r="L6" s="65"/>
      <c r="M6" s="65"/>
      <c r="N6" s="65"/>
      <c r="O6" s="65"/>
      <c r="P6" s="65"/>
      <c r="Q6" s="66"/>
      <c r="R6" s="66"/>
      <c r="S6" s="259" t="s">
        <v>219</v>
      </c>
      <c r="T6" s="260"/>
      <c r="U6" s="260"/>
      <c r="V6" s="260"/>
      <c r="W6" s="260"/>
      <c r="X6" s="260"/>
      <c r="Y6" s="260"/>
      <c r="Z6" s="260"/>
      <c r="AA6" s="260"/>
      <c r="AB6" s="260"/>
      <c r="AC6" s="66"/>
      <c r="AD6" s="67"/>
      <c r="AE6" s="68"/>
      <c r="AF6" s="68"/>
      <c r="AG6" s="68"/>
      <c r="AH6" s="515" t="s">
        <v>220</v>
      </c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69"/>
      <c r="AW6" s="62"/>
      <c r="AX6" s="62"/>
      <c r="AY6" s="62"/>
      <c r="AZ6" s="62"/>
      <c r="BA6" s="62"/>
      <c r="BB6" s="62"/>
      <c r="BC6" s="62"/>
      <c r="BD6" s="70"/>
      <c r="BE6" s="70"/>
      <c r="BF6" s="70"/>
      <c r="BG6" s="70"/>
      <c r="BH6" s="70"/>
      <c r="BI6" s="70"/>
      <c r="BJ6" s="70"/>
    </row>
    <row r="7" spans="2:62" ht="20.25" customHeight="1">
      <c r="B7" s="64" t="s">
        <v>229</v>
      </c>
      <c r="C7" s="65"/>
      <c r="D7" s="65"/>
      <c r="E7" s="65"/>
      <c r="F7" s="65"/>
      <c r="G7" s="65"/>
      <c r="H7" s="71"/>
      <c r="I7" s="71"/>
      <c r="J7" s="71"/>
      <c r="K7" s="71"/>
      <c r="L7" s="71"/>
      <c r="M7" s="72"/>
      <c r="N7" s="72"/>
      <c r="O7" s="73"/>
      <c r="P7" s="73"/>
      <c r="Q7" s="425" t="s">
        <v>231</v>
      </c>
      <c r="R7" s="425"/>
      <c r="S7" s="425"/>
      <c r="T7" s="425"/>
      <c r="U7" s="425"/>
      <c r="V7" s="425"/>
      <c r="W7" s="425"/>
      <c r="X7" s="423" t="s">
        <v>232</v>
      </c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230" t="s">
        <v>223</v>
      </c>
      <c r="AW7" s="230"/>
      <c r="AX7" s="230"/>
      <c r="AY7" s="230"/>
      <c r="AZ7" s="230"/>
      <c r="BA7" s="230"/>
      <c r="BB7" s="230"/>
      <c r="BC7" s="230"/>
      <c r="BD7" s="517" t="s">
        <v>224</v>
      </c>
      <c r="BE7" s="517"/>
      <c r="BF7" s="517"/>
      <c r="BG7" s="517"/>
      <c r="BH7" s="517"/>
      <c r="BI7" s="517"/>
      <c r="BJ7" s="517"/>
    </row>
    <row r="8" spans="2:62" ht="14.25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72"/>
      <c r="O8" s="73"/>
      <c r="P8" s="74"/>
      <c r="Q8" s="66"/>
      <c r="R8" s="66"/>
      <c r="S8" s="66"/>
      <c r="T8" s="66"/>
      <c r="U8" s="66"/>
      <c r="V8" s="66"/>
      <c r="W8" s="66"/>
      <c r="X8" s="419" t="s">
        <v>233</v>
      </c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69"/>
      <c r="AW8" s="75"/>
      <c r="AX8" s="75"/>
      <c r="AY8" s="75"/>
      <c r="AZ8" s="75"/>
      <c r="BA8" s="75"/>
      <c r="BB8" s="75"/>
      <c r="BC8" s="69"/>
      <c r="BD8" s="518"/>
      <c r="BE8" s="518"/>
      <c r="BF8" s="518"/>
      <c r="BG8" s="518"/>
      <c r="BH8" s="518"/>
      <c r="BI8" s="518"/>
      <c r="BJ8" s="518"/>
    </row>
    <row r="9" spans="2:62" ht="20.25">
      <c r="B9" s="76" t="s">
        <v>275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426" t="s">
        <v>234</v>
      </c>
      <c r="R9" s="426"/>
      <c r="S9" s="426"/>
      <c r="T9" s="426"/>
      <c r="U9" s="426"/>
      <c r="V9" s="426"/>
      <c r="W9" s="426"/>
      <c r="X9" s="508" t="s">
        <v>235</v>
      </c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230" t="s">
        <v>279</v>
      </c>
      <c r="AW9" s="230"/>
      <c r="AX9" s="230"/>
      <c r="AY9" s="230"/>
      <c r="AZ9" s="230"/>
      <c r="BA9" s="230"/>
      <c r="BB9" s="230"/>
      <c r="BC9" s="230"/>
      <c r="BD9" s="501" t="s">
        <v>225</v>
      </c>
      <c r="BE9" s="501"/>
      <c r="BF9" s="501"/>
      <c r="BG9" s="501"/>
      <c r="BH9" s="501"/>
      <c r="BI9" s="501"/>
      <c r="BJ9" s="501"/>
    </row>
    <row r="10" spans="2:62" ht="12" customHeight="1">
      <c r="B10" s="76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77"/>
      <c r="R10" s="77"/>
      <c r="S10" s="77"/>
      <c r="T10" s="77"/>
      <c r="U10" s="77"/>
      <c r="V10" s="77"/>
      <c r="W10" s="77"/>
      <c r="X10" s="430" t="s">
        <v>236</v>
      </c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69"/>
      <c r="AW10" s="78"/>
      <c r="AX10" s="78"/>
      <c r="AY10" s="78"/>
      <c r="AZ10" s="78"/>
      <c r="BA10" s="78"/>
      <c r="BB10" s="78"/>
      <c r="BC10" s="78"/>
      <c r="BD10" s="36"/>
      <c r="BE10" s="36"/>
      <c r="BF10" s="36"/>
      <c r="BG10" s="36"/>
      <c r="BH10" s="36"/>
      <c r="BI10" s="36"/>
      <c r="BJ10" s="36"/>
    </row>
    <row r="11" spans="2:62" ht="21" customHeight="1">
      <c r="B11" s="79" t="s">
        <v>230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2"/>
      <c r="P11" s="82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5"/>
      <c r="AW11" s="514" t="s">
        <v>226</v>
      </c>
      <c r="AX11" s="514"/>
      <c r="AY11" s="514"/>
      <c r="AZ11" s="514"/>
      <c r="BA11" s="514"/>
      <c r="BB11" s="514"/>
      <c r="BC11" s="514"/>
      <c r="BD11" s="519" t="s">
        <v>227</v>
      </c>
      <c r="BE11" s="519"/>
      <c r="BF11" s="519"/>
      <c r="BG11" s="519"/>
      <c r="BH11" s="519"/>
      <c r="BI11" s="519"/>
      <c r="BJ11" s="519"/>
    </row>
    <row r="12" spans="2:62" ht="15" customHeight="1">
      <c r="B12" s="8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2"/>
      <c r="P12" s="82"/>
      <c r="Q12" s="507" t="s">
        <v>237</v>
      </c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429" t="s">
        <v>238</v>
      </c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87"/>
      <c r="AS12" s="87"/>
      <c r="AT12" s="87"/>
      <c r="AU12" s="87"/>
      <c r="AV12" s="69"/>
      <c r="AW12" s="69"/>
      <c r="AX12" s="88"/>
      <c r="AY12" s="69"/>
      <c r="AZ12" s="69"/>
      <c r="BA12" s="69"/>
      <c r="BB12" s="69"/>
      <c r="BC12" s="89"/>
      <c r="BD12" s="520"/>
      <c r="BE12" s="520"/>
      <c r="BF12" s="520"/>
      <c r="BG12" s="520"/>
      <c r="BH12" s="520"/>
      <c r="BI12" s="520"/>
      <c r="BJ12" s="520"/>
    </row>
    <row r="13" spans="2:62" ht="12" customHeight="1">
      <c r="B13" s="86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2"/>
      <c r="P13" s="82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511" t="s">
        <v>239</v>
      </c>
      <c r="AD13" s="512"/>
      <c r="AE13" s="512"/>
      <c r="AF13" s="512"/>
      <c r="AG13" s="512"/>
      <c r="AH13" s="512"/>
      <c r="AI13" s="512"/>
      <c r="AJ13" s="512"/>
      <c r="AK13" s="512"/>
      <c r="AL13" s="512"/>
      <c r="AM13" s="512"/>
      <c r="AN13" s="512"/>
      <c r="AO13" s="512"/>
      <c r="AP13" s="512"/>
      <c r="AQ13" s="512"/>
      <c r="AR13" s="91"/>
      <c r="AS13" s="91"/>
      <c r="AT13" s="91"/>
      <c r="AU13" s="91"/>
      <c r="AX13" s="1"/>
      <c r="BC13" s="71"/>
      <c r="BD13" s="92"/>
      <c r="BE13" s="92"/>
      <c r="BF13" s="92"/>
      <c r="BG13" s="92"/>
      <c r="BH13" s="92"/>
      <c r="BI13" s="92"/>
      <c r="BJ13" s="92"/>
    </row>
    <row r="14" spans="2:62" ht="18.75" customHeight="1">
      <c r="B14" s="8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2"/>
      <c r="P14" s="82"/>
      <c r="Q14" s="506" t="s">
        <v>240</v>
      </c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428" t="s">
        <v>235</v>
      </c>
      <c r="AD14" s="428"/>
      <c r="AE14" s="428"/>
      <c r="AF14" s="428"/>
      <c r="AG14" s="428"/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X14" s="1"/>
      <c r="BC14" s="71"/>
      <c r="BD14" s="92"/>
      <c r="BE14" s="92"/>
      <c r="BF14" s="92"/>
      <c r="BG14" s="92"/>
      <c r="BH14" s="92"/>
      <c r="BI14" s="92"/>
      <c r="BJ14" s="92"/>
    </row>
    <row r="15" spans="1:50" ht="22.5" customHeight="1" thickBot="1">
      <c r="A15" s="427" t="s">
        <v>241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1"/>
    </row>
    <row r="16" spans="1:56" ht="18" customHeight="1">
      <c r="A16" s="30"/>
      <c r="B16" s="30"/>
      <c r="C16" s="465" t="s">
        <v>178</v>
      </c>
      <c r="D16" s="462" t="s">
        <v>242</v>
      </c>
      <c r="E16" s="463"/>
      <c r="F16" s="463"/>
      <c r="G16" s="464"/>
      <c r="H16" s="432" t="s">
        <v>243</v>
      </c>
      <c r="I16" s="433"/>
      <c r="J16" s="433"/>
      <c r="K16" s="433"/>
      <c r="L16" s="434"/>
      <c r="M16" s="435" t="s">
        <v>244</v>
      </c>
      <c r="N16" s="436"/>
      <c r="O16" s="436"/>
      <c r="P16" s="436"/>
      <c r="Q16" s="437"/>
      <c r="R16" s="435" t="s">
        <v>245</v>
      </c>
      <c r="S16" s="436"/>
      <c r="T16" s="436"/>
      <c r="U16" s="437"/>
      <c r="V16" s="406" t="s">
        <v>246</v>
      </c>
      <c r="W16" s="407"/>
      <c r="X16" s="407"/>
      <c r="Y16" s="407"/>
      <c r="Z16" s="408"/>
      <c r="AA16" s="406" t="s">
        <v>247</v>
      </c>
      <c r="AB16" s="407"/>
      <c r="AC16" s="407"/>
      <c r="AD16" s="408"/>
      <c r="AE16" s="406" t="s">
        <v>248</v>
      </c>
      <c r="AF16" s="407"/>
      <c r="AG16" s="407"/>
      <c r="AH16" s="408"/>
      <c r="AI16" s="406" t="s">
        <v>249</v>
      </c>
      <c r="AJ16" s="407"/>
      <c r="AK16" s="407"/>
      <c r="AL16" s="408"/>
      <c r="AM16" s="406" t="s">
        <v>250</v>
      </c>
      <c r="AN16" s="407"/>
      <c r="AO16" s="407"/>
      <c r="AP16" s="408"/>
      <c r="AQ16" s="406" t="s">
        <v>251</v>
      </c>
      <c r="AR16" s="407"/>
      <c r="AS16" s="407"/>
      <c r="AT16" s="408"/>
      <c r="AU16" s="406" t="s">
        <v>252</v>
      </c>
      <c r="AV16" s="407"/>
      <c r="AW16" s="407"/>
      <c r="AX16" s="408"/>
      <c r="AY16" s="406" t="s">
        <v>253</v>
      </c>
      <c r="AZ16" s="407"/>
      <c r="BA16" s="407"/>
      <c r="BB16" s="407"/>
      <c r="BC16" s="408"/>
      <c r="BD16" s="30"/>
    </row>
    <row r="17" spans="1:56" ht="18" customHeight="1" thickBot="1">
      <c r="A17" s="30"/>
      <c r="B17" s="30"/>
      <c r="C17" s="466"/>
      <c r="D17" s="93">
        <v>1</v>
      </c>
      <c r="E17" s="94">
        <f aca="true" t="shared" si="0" ref="E17:AJ17">D17+1</f>
        <v>2</v>
      </c>
      <c r="F17" s="94">
        <f t="shared" si="0"/>
        <v>3</v>
      </c>
      <c r="G17" s="95">
        <f>F17+1</f>
        <v>4</v>
      </c>
      <c r="H17" s="93">
        <f t="shared" si="0"/>
        <v>5</v>
      </c>
      <c r="I17" s="94">
        <f t="shared" si="0"/>
        <v>6</v>
      </c>
      <c r="J17" s="94">
        <f t="shared" si="0"/>
        <v>7</v>
      </c>
      <c r="K17" s="94">
        <f t="shared" si="0"/>
        <v>8</v>
      </c>
      <c r="L17" s="95">
        <f t="shared" si="0"/>
        <v>9</v>
      </c>
      <c r="M17" s="93">
        <f t="shared" si="0"/>
        <v>10</v>
      </c>
      <c r="N17" s="94">
        <f t="shared" si="0"/>
        <v>11</v>
      </c>
      <c r="O17" s="94">
        <f t="shared" si="0"/>
        <v>12</v>
      </c>
      <c r="P17" s="94">
        <f t="shared" si="0"/>
        <v>13</v>
      </c>
      <c r="Q17" s="95">
        <f t="shared" si="0"/>
        <v>14</v>
      </c>
      <c r="R17" s="93">
        <f t="shared" si="0"/>
        <v>15</v>
      </c>
      <c r="S17" s="94">
        <f t="shared" si="0"/>
        <v>16</v>
      </c>
      <c r="T17" s="94">
        <f t="shared" si="0"/>
        <v>17</v>
      </c>
      <c r="U17" s="95">
        <f t="shared" si="0"/>
        <v>18</v>
      </c>
      <c r="V17" s="93">
        <f t="shared" si="0"/>
        <v>19</v>
      </c>
      <c r="W17" s="94">
        <f t="shared" si="0"/>
        <v>20</v>
      </c>
      <c r="X17" s="94">
        <f t="shared" si="0"/>
        <v>21</v>
      </c>
      <c r="Y17" s="94">
        <f t="shared" si="0"/>
        <v>22</v>
      </c>
      <c r="Z17" s="95">
        <f t="shared" si="0"/>
        <v>23</v>
      </c>
      <c r="AA17" s="93">
        <f t="shared" si="0"/>
        <v>24</v>
      </c>
      <c r="AB17" s="94">
        <f t="shared" si="0"/>
        <v>25</v>
      </c>
      <c r="AC17" s="94">
        <f t="shared" si="0"/>
        <v>26</v>
      </c>
      <c r="AD17" s="95">
        <f t="shared" si="0"/>
        <v>27</v>
      </c>
      <c r="AE17" s="96">
        <f t="shared" si="0"/>
        <v>28</v>
      </c>
      <c r="AF17" s="94">
        <f t="shared" si="0"/>
        <v>29</v>
      </c>
      <c r="AG17" s="94">
        <f t="shared" si="0"/>
        <v>30</v>
      </c>
      <c r="AH17" s="95">
        <f t="shared" si="0"/>
        <v>31</v>
      </c>
      <c r="AI17" s="96">
        <f t="shared" si="0"/>
        <v>32</v>
      </c>
      <c r="AJ17" s="94">
        <f t="shared" si="0"/>
        <v>33</v>
      </c>
      <c r="AK17" s="94">
        <f aca="true" t="shared" si="1" ref="AK17:BC17">AJ17+1</f>
        <v>34</v>
      </c>
      <c r="AL17" s="95">
        <f t="shared" si="1"/>
        <v>35</v>
      </c>
      <c r="AM17" s="96">
        <f t="shared" si="1"/>
        <v>36</v>
      </c>
      <c r="AN17" s="94">
        <f t="shared" si="1"/>
        <v>37</v>
      </c>
      <c r="AO17" s="94">
        <f t="shared" si="1"/>
        <v>38</v>
      </c>
      <c r="AP17" s="95">
        <f t="shared" si="1"/>
        <v>39</v>
      </c>
      <c r="AQ17" s="96">
        <f t="shared" si="1"/>
        <v>40</v>
      </c>
      <c r="AR17" s="94">
        <f t="shared" si="1"/>
        <v>41</v>
      </c>
      <c r="AS17" s="94">
        <f t="shared" si="1"/>
        <v>42</v>
      </c>
      <c r="AT17" s="95">
        <f t="shared" si="1"/>
        <v>43</v>
      </c>
      <c r="AU17" s="93">
        <f t="shared" si="1"/>
        <v>44</v>
      </c>
      <c r="AV17" s="97">
        <f t="shared" si="1"/>
        <v>45</v>
      </c>
      <c r="AW17" s="94">
        <f t="shared" si="1"/>
        <v>46</v>
      </c>
      <c r="AX17" s="95">
        <f t="shared" si="1"/>
        <v>47</v>
      </c>
      <c r="AY17" s="93">
        <f t="shared" si="1"/>
        <v>48</v>
      </c>
      <c r="AZ17" s="97">
        <f t="shared" si="1"/>
        <v>49</v>
      </c>
      <c r="BA17" s="94">
        <f t="shared" si="1"/>
        <v>50</v>
      </c>
      <c r="BB17" s="94">
        <f t="shared" si="1"/>
        <v>51</v>
      </c>
      <c r="BC17" s="95">
        <f t="shared" si="1"/>
        <v>52</v>
      </c>
      <c r="BD17" s="30"/>
    </row>
    <row r="18" spans="1:56" ht="15" customHeight="1" thickTop="1">
      <c r="A18" s="30"/>
      <c r="B18" s="30"/>
      <c r="C18" s="98" t="s">
        <v>4</v>
      </c>
      <c r="D18" s="99"/>
      <c r="E18" s="100"/>
      <c r="F18" s="101"/>
      <c r="G18" s="102"/>
      <c r="H18" s="103"/>
      <c r="I18" s="104"/>
      <c r="J18" s="104">
        <v>18</v>
      </c>
      <c r="K18" s="104"/>
      <c r="L18" s="105"/>
      <c r="M18" s="103"/>
      <c r="N18" s="104"/>
      <c r="O18" s="104"/>
      <c r="P18" s="104"/>
      <c r="Q18" s="105"/>
      <c r="R18" s="103"/>
      <c r="S18" s="104"/>
      <c r="T18" s="104"/>
      <c r="U18" s="105"/>
      <c r="V18" s="104" t="s">
        <v>11</v>
      </c>
      <c r="W18" s="104" t="s">
        <v>11</v>
      </c>
      <c r="X18" s="104" t="s">
        <v>2</v>
      </c>
      <c r="Y18" s="104" t="s">
        <v>2</v>
      </c>
      <c r="Z18" s="105"/>
      <c r="AA18" s="103"/>
      <c r="AB18" s="104"/>
      <c r="AC18" s="104"/>
      <c r="AD18" s="105"/>
      <c r="AE18" s="103"/>
      <c r="AF18" s="104">
        <v>18</v>
      </c>
      <c r="AG18" s="106"/>
      <c r="AH18" s="105"/>
      <c r="AI18" s="103"/>
      <c r="AJ18" s="104"/>
      <c r="AK18" s="104"/>
      <c r="AL18" s="105"/>
      <c r="AM18" s="103"/>
      <c r="AN18" s="104"/>
      <c r="AO18" s="104"/>
      <c r="AP18" s="105"/>
      <c r="AQ18" s="103"/>
      <c r="AR18" s="104" t="s">
        <v>11</v>
      </c>
      <c r="AS18" s="104" t="s">
        <v>11</v>
      </c>
      <c r="AT18" s="104" t="s">
        <v>2</v>
      </c>
      <c r="AU18" s="103" t="s">
        <v>2</v>
      </c>
      <c r="AV18" s="104" t="s">
        <v>2</v>
      </c>
      <c r="AW18" s="104" t="s">
        <v>2</v>
      </c>
      <c r="AX18" s="105" t="s">
        <v>2</v>
      </c>
      <c r="AY18" s="103" t="s">
        <v>2</v>
      </c>
      <c r="AZ18" s="104" t="s">
        <v>2</v>
      </c>
      <c r="BA18" s="104" t="s">
        <v>2</v>
      </c>
      <c r="BB18" s="104" t="s">
        <v>2</v>
      </c>
      <c r="BC18" s="105" t="s">
        <v>2</v>
      </c>
      <c r="BD18" s="30"/>
    </row>
    <row r="19" spans="1:56" ht="15" customHeight="1">
      <c r="A19" s="30"/>
      <c r="B19" s="30"/>
      <c r="C19" s="107" t="s">
        <v>5</v>
      </c>
      <c r="D19" s="108"/>
      <c r="E19" s="109"/>
      <c r="F19" s="110"/>
      <c r="G19" s="111"/>
      <c r="H19" s="112"/>
      <c r="I19" s="113"/>
      <c r="J19" s="113">
        <v>18</v>
      </c>
      <c r="K19" s="113"/>
      <c r="L19" s="114"/>
      <c r="M19" s="112"/>
      <c r="N19" s="113"/>
      <c r="O19" s="113"/>
      <c r="P19" s="113"/>
      <c r="Q19" s="114"/>
      <c r="R19" s="112"/>
      <c r="S19" s="113"/>
      <c r="T19" s="113"/>
      <c r="U19" s="114"/>
      <c r="V19" s="104" t="s">
        <v>11</v>
      </c>
      <c r="W19" s="104" t="s">
        <v>11</v>
      </c>
      <c r="X19" s="104" t="s">
        <v>2</v>
      </c>
      <c r="Y19" s="104" t="s">
        <v>2</v>
      </c>
      <c r="Z19" s="105"/>
      <c r="AA19" s="112"/>
      <c r="AB19" s="113"/>
      <c r="AC19" s="113"/>
      <c r="AD19" s="114"/>
      <c r="AE19" s="112"/>
      <c r="AF19" s="113">
        <v>18</v>
      </c>
      <c r="AG19" s="115"/>
      <c r="AH19" s="114"/>
      <c r="AI19" s="112"/>
      <c r="AJ19" s="113"/>
      <c r="AK19" s="113"/>
      <c r="AL19" s="114"/>
      <c r="AM19" s="112"/>
      <c r="AN19" s="113"/>
      <c r="AO19" s="113"/>
      <c r="AP19" s="114"/>
      <c r="AQ19" s="112"/>
      <c r="AR19" s="104" t="s">
        <v>11</v>
      </c>
      <c r="AS19" s="104" t="s">
        <v>11</v>
      </c>
      <c r="AT19" s="104" t="s">
        <v>2</v>
      </c>
      <c r="AU19" s="103" t="s">
        <v>2</v>
      </c>
      <c r="AV19" s="104" t="s">
        <v>2</v>
      </c>
      <c r="AW19" s="104" t="s">
        <v>2</v>
      </c>
      <c r="AX19" s="105" t="s">
        <v>2</v>
      </c>
      <c r="AY19" s="103" t="s">
        <v>2</v>
      </c>
      <c r="AZ19" s="104" t="s">
        <v>2</v>
      </c>
      <c r="BA19" s="104" t="s">
        <v>2</v>
      </c>
      <c r="BB19" s="104" t="s">
        <v>2</v>
      </c>
      <c r="BC19" s="105" t="s">
        <v>2</v>
      </c>
      <c r="BD19" s="30"/>
    </row>
    <row r="20" spans="1:56" ht="15.75" customHeight="1">
      <c r="A20" s="30"/>
      <c r="B20" s="30"/>
      <c r="C20" s="107" t="s">
        <v>6</v>
      </c>
      <c r="D20" s="108"/>
      <c r="E20" s="109"/>
      <c r="F20" s="110"/>
      <c r="G20" s="111"/>
      <c r="H20" s="112"/>
      <c r="I20" s="113"/>
      <c r="J20" s="113">
        <v>18</v>
      </c>
      <c r="K20" s="113"/>
      <c r="L20" s="114"/>
      <c r="M20" s="112"/>
      <c r="N20" s="113"/>
      <c r="O20" s="113"/>
      <c r="P20" s="113"/>
      <c r="Q20" s="114"/>
      <c r="R20" s="112"/>
      <c r="S20" s="113"/>
      <c r="T20" s="113"/>
      <c r="U20" s="114"/>
      <c r="V20" s="104" t="s">
        <v>11</v>
      </c>
      <c r="W20" s="104" t="s">
        <v>11</v>
      </c>
      <c r="X20" s="104" t="s">
        <v>2</v>
      </c>
      <c r="Y20" s="104" t="s">
        <v>2</v>
      </c>
      <c r="Z20" s="105"/>
      <c r="AA20" s="112"/>
      <c r="AB20" s="113"/>
      <c r="AC20" s="113"/>
      <c r="AD20" s="114"/>
      <c r="AE20" s="112"/>
      <c r="AF20" s="113">
        <v>18</v>
      </c>
      <c r="AG20" s="115"/>
      <c r="AH20" s="116"/>
      <c r="AI20" s="117"/>
      <c r="AJ20" s="118"/>
      <c r="AK20" s="118"/>
      <c r="AL20" s="116"/>
      <c r="AM20" s="103"/>
      <c r="AN20" s="104"/>
      <c r="AO20" s="104"/>
      <c r="AP20" s="105"/>
      <c r="AQ20" s="103"/>
      <c r="AR20" s="104" t="s">
        <v>8</v>
      </c>
      <c r="AS20" s="104" t="s">
        <v>11</v>
      </c>
      <c r="AT20" s="104" t="s">
        <v>11</v>
      </c>
      <c r="AU20" s="103" t="s">
        <v>2</v>
      </c>
      <c r="AV20" s="119" t="s">
        <v>2</v>
      </c>
      <c r="AW20" s="104" t="s">
        <v>2</v>
      </c>
      <c r="AX20" s="105" t="s">
        <v>2</v>
      </c>
      <c r="AY20" s="103" t="s">
        <v>2</v>
      </c>
      <c r="AZ20" s="119" t="s">
        <v>2</v>
      </c>
      <c r="BA20" s="104" t="s">
        <v>2</v>
      </c>
      <c r="BB20" s="104" t="s">
        <v>2</v>
      </c>
      <c r="BC20" s="105" t="s">
        <v>2</v>
      </c>
      <c r="BD20" s="30"/>
    </row>
    <row r="21" spans="3:62" ht="13.5" customHeight="1" thickBot="1">
      <c r="C21" s="120" t="s">
        <v>1</v>
      </c>
      <c r="D21" s="121"/>
      <c r="E21" s="122"/>
      <c r="F21" s="123"/>
      <c r="G21" s="124"/>
      <c r="H21" s="125"/>
      <c r="I21" s="126"/>
      <c r="J21" s="126">
        <v>18</v>
      </c>
      <c r="K21" s="126"/>
      <c r="L21" s="127"/>
      <c r="M21" s="125"/>
      <c r="N21" s="126"/>
      <c r="O21" s="126"/>
      <c r="P21" s="126"/>
      <c r="Q21" s="127"/>
      <c r="R21" s="125"/>
      <c r="S21" s="126"/>
      <c r="T21" s="126"/>
      <c r="U21" s="127"/>
      <c r="V21" s="125" t="s">
        <v>11</v>
      </c>
      <c r="W21" s="126" t="s">
        <v>11</v>
      </c>
      <c r="X21" s="128" t="s">
        <v>2</v>
      </c>
      <c r="Y21" s="128" t="s">
        <v>2</v>
      </c>
      <c r="Z21" s="129"/>
      <c r="AA21" s="125"/>
      <c r="AB21" s="126"/>
      <c r="AC21" s="126"/>
      <c r="AD21" s="127"/>
      <c r="AE21" s="125"/>
      <c r="AF21" s="126">
        <v>9</v>
      </c>
      <c r="AG21" s="130"/>
      <c r="AH21" s="127"/>
      <c r="AI21" s="125" t="s">
        <v>11</v>
      </c>
      <c r="AJ21" s="126" t="s">
        <v>3</v>
      </c>
      <c r="AK21" s="126" t="s">
        <v>3</v>
      </c>
      <c r="AL21" s="127" t="s">
        <v>3</v>
      </c>
      <c r="AM21" s="131" t="s">
        <v>3</v>
      </c>
      <c r="AN21" s="126" t="s">
        <v>3</v>
      </c>
      <c r="AO21" s="126" t="s">
        <v>10</v>
      </c>
      <c r="AP21" s="132" t="s">
        <v>10</v>
      </c>
      <c r="AQ21" s="125" t="s">
        <v>10</v>
      </c>
      <c r="AR21" s="125" t="s">
        <v>10</v>
      </c>
      <c r="AS21" s="126" t="s">
        <v>12</v>
      </c>
      <c r="AT21" s="127" t="s">
        <v>7</v>
      </c>
      <c r="AU21" s="125"/>
      <c r="AV21" s="132"/>
      <c r="AW21" s="126"/>
      <c r="AX21" s="127"/>
      <c r="AY21" s="125"/>
      <c r="AZ21" s="132"/>
      <c r="BA21" s="126"/>
      <c r="BB21" s="126"/>
      <c r="BC21" s="127"/>
      <c r="BD21" s="71"/>
      <c r="BE21" s="71"/>
      <c r="BF21" s="71"/>
      <c r="BG21" s="71"/>
      <c r="BH21" s="71"/>
      <c r="BI21" s="71"/>
      <c r="BJ21" s="71"/>
    </row>
    <row r="22" spans="2:64" s="133" customFormat="1" ht="15">
      <c r="B22" s="134" t="s">
        <v>254</v>
      </c>
      <c r="F22" s="135"/>
      <c r="G22" s="204" t="s">
        <v>255</v>
      </c>
      <c r="H22" s="653"/>
      <c r="I22" s="654"/>
      <c r="J22" s="136" t="s">
        <v>8</v>
      </c>
      <c r="K22" s="440" t="s">
        <v>256</v>
      </c>
      <c r="L22" s="441"/>
      <c r="M22" s="441"/>
      <c r="N22" s="441"/>
      <c r="O22" s="441"/>
      <c r="P22" s="441"/>
      <c r="Q22" s="441"/>
      <c r="R22" s="442"/>
      <c r="S22" s="137" t="s">
        <v>11</v>
      </c>
      <c r="T22" s="204" t="s">
        <v>257</v>
      </c>
      <c r="U22" s="653"/>
      <c r="V22" s="653"/>
      <c r="W22" s="654"/>
      <c r="X22" s="137" t="s">
        <v>3</v>
      </c>
      <c r="Y22" s="503" t="s">
        <v>258</v>
      </c>
      <c r="Z22" s="504"/>
      <c r="AA22" s="505"/>
      <c r="AB22" s="137" t="s">
        <v>10</v>
      </c>
      <c r="AC22" s="467" t="s">
        <v>150</v>
      </c>
      <c r="AD22" s="468"/>
      <c r="AE22" s="468"/>
      <c r="AF22" s="468"/>
      <c r="AG22" s="468"/>
      <c r="AH22" s="469"/>
      <c r="AI22" s="137" t="s">
        <v>12</v>
      </c>
      <c r="AJ22" s="390" t="s">
        <v>259</v>
      </c>
      <c r="AK22" s="391"/>
      <c r="AL22" s="391"/>
      <c r="AM22" s="391"/>
      <c r="AN22" s="391"/>
      <c r="AO22" s="391"/>
      <c r="AP22" s="392"/>
      <c r="AQ22" s="137" t="s">
        <v>7</v>
      </c>
      <c r="AR22" s="390" t="s">
        <v>260</v>
      </c>
      <c r="AS22" s="391"/>
      <c r="AT22" s="391"/>
      <c r="AU22" s="391"/>
      <c r="AV22" s="391"/>
      <c r="AW22" s="391"/>
      <c r="AX22" s="391"/>
      <c r="AY22" s="391"/>
      <c r="AZ22" s="392"/>
      <c r="BA22" s="139" t="s">
        <v>2</v>
      </c>
      <c r="BB22" s="138" t="s">
        <v>261</v>
      </c>
      <c r="BC22" s="138"/>
      <c r="BD22" s="138"/>
      <c r="BG22" s="134"/>
      <c r="BH22" s="315"/>
      <c r="BI22" s="315"/>
      <c r="BJ22" s="315"/>
      <c r="BK22" s="315"/>
      <c r="BL22" s="315"/>
    </row>
    <row r="23" spans="1:54" s="133" customFormat="1" ht="5.25" customHeight="1">
      <c r="A23" s="134"/>
      <c r="E23" s="140"/>
      <c r="F23" s="140"/>
      <c r="G23" s="140"/>
      <c r="H23" s="140"/>
      <c r="I23" s="141"/>
      <c r="J23" s="141"/>
      <c r="AE23" s="140"/>
      <c r="AF23" s="140"/>
      <c r="AH23" s="142"/>
      <c r="AI23" s="140"/>
      <c r="AJ23" s="140"/>
      <c r="AK23" s="140"/>
      <c r="AL23" s="140"/>
      <c r="AM23" s="140"/>
      <c r="AN23" s="143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</row>
    <row r="24" spans="1:57" s="144" customFormat="1" ht="17.25" customHeight="1" thickBot="1">
      <c r="A24" s="427" t="s">
        <v>9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U24" s="427" t="s">
        <v>265</v>
      </c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145"/>
      <c r="AI24" s="146"/>
      <c r="AJ24" s="146"/>
      <c r="AK24" s="146"/>
      <c r="AL24" s="146"/>
      <c r="AM24" s="502" t="s">
        <v>270</v>
      </c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  <c r="BE24" s="502"/>
    </row>
    <row r="25" spans="3:57" s="144" customFormat="1" ht="22.5" customHeight="1" thickBot="1">
      <c r="C25" s="438" t="s">
        <v>178</v>
      </c>
      <c r="D25" s="455" t="s">
        <v>262</v>
      </c>
      <c r="E25" s="448"/>
      <c r="F25" s="447" t="s">
        <v>257</v>
      </c>
      <c r="G25" s="448"/>
      <c r="H25" s="451" t="s">
        <v>258</v>
      </c>
      <c r="I25" s="452"/>
      <c r="J25" s="455" t="s">
        <v>263</v>
      </c>
      <c r="K25" s="456"/>
      <c r="L25" s="455" t="s">
        <v>264</v>
      </c>
      <c r="M25" s="447"/>
      <c r="N25" s="448"/>
      <c r="O25" s="460" t="s">
        <v>261</v>
      </c>
      <c r="P25" s="460"/>
      <c r="Q25" s="443" t="s">
        <v>184</v>
      </c>
      <c r="R25" s="444"/>
      <c r="W25" s="476" t="s">
        <v>266</v>
      </c>
      <c r="X25" s="477"/>
      <c r="Y25" s="477"/>
      <c r="Z25" s="477"/>
      <c r="AA25" s="477"/>
      <c r="AB25" s="478"/>
      <c r="AC25" s="491" t="s">
        <v>267</v>
      </c>
      <c r="AD25" s="491"/>
      <c r="AE25" s="491"/>
      <c r="AF25" s="493" t="s">
        <v>268</v>
      </c>
      <c r="AG25" s="494"/>
      <c r="AH25" s="495"/>
      <c r="AI25" s="146"/>
      <c r="AJ25" s="146"/>
      <c r="AK25" s="146"/>
      <c r="AL25" s="316" t="s">
        <v>271</v>
      </c>
      <c r="AM25" s="354"/>
      <c r="AN25" s="354"/>
      <c r="AO25" s="354"/>
      <c r="AP25" s="354"/>
      <c r="AQ25" s="354"/>
      <c r="AR25" s="354"/>
      <c r="AS25" s="354"/>
      <c r="AT25" s="355"/>
      <c r="AU25" s="396" t="s">
        <v>272</v>
      </c>
      <c r="AV25" s="397"/>
      <c r="AW25" s="397"/>
      <c r="AX25" s="397"/>
      <c r="AY25" s="397"/>
      <c r="AZ25" s="397"/>
      <c r="BA25" s="397"/>
      <c r="BB25" s="397"/>
      <c r="BC25" s="398"/>
      <c r="BD25" s="486" t="s">
        <v>267</v>
      </c>
      <c r="BE25" s="487"/>
    </row>
    <row r="26" spans="3:57" s="144" customFormat="1" ht="23.25" customHeight="1" thickBot="1">
      <c r="C26" s="439"/>
      <c r="D26" s="459"/>
      <c r="E26" s="450"/>
      <c r="F26" s="449"/>
      <c r="G26" s="450"/>
      <c r="H26" s="453"/>
      <c r="I26" s="454"/>
      <c r="J26" s="457"/>
      <c r="K26" s="458"/>
      <c r="L26" s="459"/>
      <c r="M26" s="449"/>
      <c r="N26" s="450"/>
      <c r="O26" s="461"/>
      <c r="P26" s="461"/>
      <c r="Q26" s="445"/>
      <c r="R26" s="446"/>
      <c r="W26" s="479"/>
      <c r="X26" s="480"/>
      <c r="Y26" s="480"/>
      <c r="Z26" s="480"/>
      <c r="AA26" s="480"/>
      <c r="AB26" s="481"/>
      <c r="AC26" s="492"/>
      <c r="AD26" s="492"/>
      <c r="AE26" s="492"/>
      <c r="AF26" s="496"/>
      <c r="AG26" s="497"/>
      <c r="AH26" s="498"/>
      <c r="AI26" s="146"/>
      <c r="AJ26" s="146"/>
      <c r="AK26" s="146"/>
      <c r="AL26" s="316"/>
      <c r="AM26" s="354"/>
      <c r="AN26" s="354"/>
      <c r="AO26" s="354"/>
      <c r="AP26" s="354"/>
      <c r="AQ26" s="354"/>
      <c r="AR26" s="354"/>
      <c r="AS26" s="354"/>
      <c r="AT26" s="355"/>
      <c r="AU26" s="399"/>
      <c r="AV26" s="400"/>
      <c r="AW26" s="400"/>
      <c r="AX26" s="400"/>
      <c r="AY26" s="400"/>
      <c r="AZ26" s="400"/>
      <c r="BA26" s="400"/>
      <c r="BB26" s="400"/>
      <c r="BC26" s="401"/>
      <c r="BD26" s="488"/>
      <c r="BE26" s="489"/>
    </row>
    <row r="27" spans="3:57" s="144" customFormat="1" ht="16.5" customHeight="1" thickBot="1">
      <c r="C27" s="147" t="s">
        <v>4</v>
      </c>
      <c r="D27" s="539">
        <v>36</v>
      </c>
      <c r="E27" s="540"/>
      <c r="F27" s="539">
        <v>4</v>
      </c>
      <c r="G27" s="540"/>
      <c r="H27" s="586"/>
      <c r="I27" s="586"/>
      <c r="J27" s="509"/>
      <c r="K27" s="510"/>
      <c r="L27" s="509"/>
      <c r="M27" s="538"/>
      <c r="N27" s="510"/>
      <c r="O27" s="525">
        <v>12</v>
      </c>
      <c r="P27" s="526"/>
      <c r="Q27" s="509">
        <v>52</v>
      </c>
      <c r="R27" s="510"/>
      <c r="W27" s="613" t="s">
        <v>269</v>
      </c>
      <c r="X27" s="614"/>
      <c r="Y27" s="614"/>
      <c r="Z27" s="614"/>
      <c r="AA27" s="614"/>
      <c r="AB27" s="615"/>
      <c r="AC27" s="470" t="s">
        <v>13</v>
      </c>
      <c r="AD27" s="471"/>
      <c r="AE27" s="472"/>
      <c r="AF27" s="470" t="s">
        <v>20</v>
      </c>
      <c r="AG27" s="471"/>
      <c r="AH27" s="472"/>
      <c r="AI27" s="146"/>
      <c r="AJ27" s="146"/>
      <c r="AK27" s="146"/>
      <c r="AL27" s="412" t="s">
        <v>259</v>
      </c>
      <c r="AM27" s="413"/>
      <c r="AN27" s="413"/>
      <c r="AO27" s="413"/>
      <c r="AP27" s="413"/>
      <c r="AQ27" s="413"/>
      <c r="AR27" s="413"/>
      <c r="AS27" s="413"/>
      <c r="AT27" s="414"/>
      <c r="AU27" s="393" t="s">
        <v>259</v>
      </c>
      <c r="AV27" s="394"/>
      <c r="AW27" s="394"/>
      <c r="AX27" s="394"/>
      <c r="AY27" s="394"/>
      <c r="AZ27" s="394"/>
      <c r="BA27" s="394"/>
      <c r="BB27" s="394"/>
      <c r="BC27" s="395"/>
      <c r="BD27" s="372">
        <v>8</v>
      </c>
      <c r="BE27" s="374"/>
    </row>
    <row r="28" spans="3:57" s="144" customFormat="1" ht="15" customHeight="1" thickBot="1">
      <c r="C28" s="147" t="s">
        <v>5</v>
      </c>
      <c r="D28" s="539">
        <v>36</v>
      </c>
      <c r="E28" s="540"/>
      <c r="F28" s="539">
        <v>4</v>
      </c>
      <c r="G28" s="540"/>
      <c r="H28" s="586"/>
      <c r="I28" s="586"/>
      <c r="J28" s="509"/>
      <c r="K28" s="510"/>
      <c r="L28" s="509"/>
      <c r="M28" s="538"/>
      <c r="N28" s="510"/>
      <c r="O28" s="525">
        <v>12</v>
      </c>
      <c r="P28" s="526"/>
      <c r="Q28" s="509">
        <v>52</v>
      </c>
      <c r="R28" s="510"/>
      <c r="W28" s="616"/>
      <c r="X28" s="617"/>
      <c r="Y28" s="617"/>
      <c r="Z28" s="617"/>
      <c r="AA28" s="617"/>
      <c r="AB28" s="618"/>
      <c r="AC28" s="473"/>
      <c r="AD28" s="474"/>
      <c r="AE28" s="475"/>
      <c r="AF28" s="473"/>
      <c r="AG28" s="474"/>
      <c r="AH28" s="475"/>
      <c r="AI28" s="146"/>
      <c r="AJ28" s="146"/>
      <c r="AK28" s="146"/>
      <c r="AL28" s="412" t="s">
        <v>273</v>
      </c>
      <c r="AM28" s="413"/>
      <c r="AN28" s="413"/>
      <c r="AO28" s="413"/>
      <c r="AP28" s="413"/>
      <c r="AQ28" s="413"/>
      <c r="AR28" s="413"/>
      <c r="AS28" s="413"/>
      <c r="AT28" s="414"/>
      <c r="AU28" s="402" t="s">
        <v>260</v>
      </c>
      <c r="AV28" s="403"/>
      <c r="AW28" s="403"/>
      <c r="AX28" s="403"/>
      <c r="AY28" s="403"/>
      <c r="AZ28" s="403"/>
      <c r="BA28" s="403"/>
      <c r="BB28" s="403"/>
      <c r="BC28" s="404"/>
      <c r="BD28" s="372">
        <v>8</v>
      </c>
      <c r="BE28" s="374"/>
    </row>
    <row r="29" spans="3:57" s="144" customFormat="1" ht="12" customHeight="1" thickBot="1">
      <c r="C29" s="147" t="s">
        <v>6</v>
      </c>
      <c r="D29" s="539">
        <v>36</v>
      </c>
      <c r="E29" s="540"/>
      <c r="F29" s="539">
        <v>5</v>
      </c>
      <c r="G29" s="540"/>
      <c r="H29" s="586"/>
      <c r="I29" s="586"/>
      <c r="J29" s="509"/>
      <c r="K29" s="510"/>
      <c r="L29" s="509"/>
      <c r="M29" s="538"/>
      <c r="N29" s="510"/>
      <c r="O29" s="525">
        <v>11</v>
      </c>
      <c r="P29" s="526"/>
      <c r="Q29" s="509">
        <v>52</v>
      </c>
      <c r="R29" s="510"/>
      <c r="W29" s="490"/>
      <c r="X29" s="490"/>
      <c r="Y29" s="490"/>
      <c r="Z29" s="490"/>
      <c r="AA29" s="490"/>
      <c r="AB29" s="490"/>
      <c r="AC29" s="499"/>
      <c r="AD29" s="499"/>
      <c r="AE29" s="499"/>
      <c r="AF29" s="499"/>
      <c r="AG29" s="499"/>
      <c r="AH29" s="499"/>
      <c r="AI29" s="146"/>
      <c r="AJ29" s="146"/>
      <c r="AK29" s="146"/>
      <c r="AL29" s="500"/>
      <c r="AM29" s="500"/>
      <c r="AN29" s="500"/>
      <c r="AO29" s="500"/>
      <c r="AP29" s="500"/>
      <c r="AQ29" s="500"/>
      <c r="AR29" s="500"/>
      <c r="AS29" s="500"/>
      <c r="AT29" s="500"/>
      <c r="AU29" s="405"/>
      <c r="AV29" s="405"/>
      <c r="AW29" s="405"/>
      <c r="AX29" s="405"/>
      <c r="AY29" s="405"/>
      <c r="AZ29" s="405"/>
      <c r="BA29" s="405"/>
      <c r="BB29" s="405"/>
      <c r="BC29" s="405"/>
      <c r="BD29" s="397"/>
      <c r="BE29" s="397"/>
    </row>
    <row r="30" spans="1:62" s="33" customFormat="1" ht="12" customHeight="1" thickBot="1">
      <c r="A30" s="141"/>
      <c r="B30" s="141"/>
      <c r="C30" s="147" t="s">
        <v>1</v>
      </c>
      <c r="D30" s="509">
        <v>27</v>
      </c>
      <c r="E30" s="510"/>
      <c r="F30" s="509">
        <v>3</v>
      </c>
      <c r="G30" s="510"/>
      <c r="H30" s="538">
        <v>5</v>
      </c>
      <c r="I30" s="538"/>
      <c r="J30" s="509">
        <v>2</v>
      </c>
      <c r="K30" s="510"/>
      <c r="L30" s="509">
        <v>4</v>
      </c>
      <c r="M30" s="538"/>
      <c r="N30" s="510"/>
      <c r="O30" s="527">
        <v>2</v>
      </c>
      <c r="P30" s="528"/>
      <c r="Q30" s="509">
        <v>43</v>
      </c>
      <c r="R30" s="51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1"/>
      <c r="BD30" s="141"/>
      <c r="BE30" s="141"/>
      <c r="BF30" s="141"/>
      <c r="BG30" s="141"/>
      <c r="BH30" s="141"/>
      <c r="BI30" s="141"/>
      <c r="BJ30" s="141"/>
    </row>
    <row r="31" spans="1:62" s="33" customFormat="1" ht="18" customHeight="1" thickBot="1">
      <c r="A31" s="598" t="s">
        <v>172</v>
      </c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  <c r="AA31" s="598"/>
      <c r="AB31" s="598"/>
      <c r="AC31" s="598"/>
      <c r="AD31" s="598"/>
      <c r="AE31" s="598"/>
      <c r="AF31" s="598"/>
      <c r="AG31" s="598"/>
      <c r="AH31" s="598"/>
      <c r="AI31" s="598"/>
      <c r="AJ31" s="598"/>
      <c r="AK31" s="598"/>
      <c r="AL31" s="598"/>
      <c r="AM31" s="598"/>
      <c r="AN31" s="598"/>
      <c r="AO31" s="598"/>
      <c r="AP31" s="598"/>
      <c r="AQ31" s="598"/>
      <c r="AR31" s="598"/>
      <c r="AS31" s="598"/>
      <c r="AT31" s="598"/>
      <c r="AU31" s="598"/>
      <c r="AV31" s="598"/>
      <c r="AW31" s="598"/>
      <c r="AX31" s="598"/>
      <c r="AY31" s="598"/>
      <c r="AZ31" s="598"/>
      <c r="BA31" s="598"/>
      <c r="BB31" s="598"/>
      <c r="BC31" s="598"/>
      <c r="BD31" s="598"/>
      <c r="BE31" s="598"/>
      <c r="BF31" s="598"/>
      <c r="BG31" s="598"/>
      <c r="BH31" s="598"/>
      <c r="BI31" s="598"/>
      <c r="BJ31" s="598"/>
    </row>
    <row r="32" spans="1:62" s="33" customFormat="1" ht="17.25" customHeight="1" thickBot="1">
      <c r="A32" s="30"/>
      <c r="B32" s="30"/>
      <c r="C32" s="30"/>
      <c r="D32" s="589" t="s">
        <v>173</v>
      </c>
      <c r="E32" s="590"/>
      <c r="F32" s="591"/>
      <c r="G32" s="529" t="s">
        <v>174</v>
      </c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1"/>
      <c r="U32" s="409" t="s">
        <v>177</v>
      </c>
      <c r="V32" s="410"/>
      <c r="W32" s="410"/>
      <c r="X32" s="410"/>
      <c r="Y32" s="410"/>
      <c r="Z32" s="410"/>
      <c r="AA32" s="410"/>
      <c r="AB32" s="410"/>
      <c r="AC32" s="599" t="s">
        <v>181</v>
      </c>
      <c r="AD32" s="600"/>
      <c r="AE32" s="339" t="s">
        <v>182</v>
      </c>
      <c r="AF32" s="340"/>
      <c r="AG32" s="340"/>
      <c r="AH32" s="340"/>
      <c r="AI32" s="340"/>
      <c r="AJ32" s="340"/>
      <c r="AK32" s="340"/>
      <c r="AL32" s="340"/>
      <c r="AM32" s="340"/>
      <c r="AN32" s="341"/>
      <c r="AO32" s="366" t="s">
        <v>190</v>
      </c>
      <c r="AP32" s="367"/>
      <c r="AQ32" s="342" t="s">
        <v>191</v>
      </c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4"/>
      <c r="BG32" s="31"/>
      <c r="BH32" s="32"/>
      <c r="BI32" s="32"/>
      <c r="BJ32" s="30"/>
    </row>
    <row r="33" spans="1:62" s="33" customFormat="1" ht="15.75" customHeight="1" thickBot="1">
      <c r="A33" s="30"/>
      <c r="B33" s="30"/>
      <c r="C33" s="30"/>
      <c r="D33" s="592"/>
      <c r="E33" s="593"/>
      <c r="F33" s="594"/>
      <c r="G33" s="532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4"/>
      <c r="U33" s="348" t="s">
        <v>175</v>
      </c>
      <c r="V33" s="349"/>
      <c r="W33" s="348" t="s">
        <v>176</v>
      </c>
      <c r="X33" s="349"/>
      <c r="Y33" s="339" t="s">
        <v>178</v>
      </c>
      <c r="Z33" s="340"/>
      <c r="AA33" s="340"/>
      <c r="AB33" s="340"/>
      <c r="AC33" s="601"/>
      <c r="AD33" s="602"/>
      <c r="AE33" s="359" t="s">
        <v>183</v>
      </c>
      <c r="AF33" s="351"/>
      <c r="AG33" s="605" t="s">
        <v>185</v>
      </c>
      <c r="AH33" s="605"/>
      <c r="AI33" s="605"/>
      <c r="AJ33" s="605"/>
      <c r="AK33" s="605"/>
      <c r="AL33" s="605"/>
      <c r="AM33" s="605"/>
      <c r="AN33" s="606"/>
      <c r="AO33" s="368"/>
      <c r="AP33" s="369"/>
      <c r="AQ33" s="345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7"/>
      <c r="BG33" s="35"/>
      <c r="BH33" s="35"/>
      <c r="BI33" s="35"/>
      <c r="BJ33" s="30"/>
    </row>
    <row r="34" spans="1:62" s="33" customFormat="1" ht="19.5" customHeight="1" thickBot="1">
      <c r="A34" s="30"/>
      <c r="B34" s="30"/>
      <c r="C34" s="30"/>
      <c r="D34" s="592"/>
      <c r="E34" s="593"/>
      <c r="F34" s="594"/>
      <c r="G34" s="532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4"/>
      <c r="U34" s="350"/>
      <c r="V34" s="351"/>
      <c r="W34" s="350"/>
      <c r="X34" s="351"/>
      <c r="Y34" s="348" t="s">
        <v>179</v>
      </c>
      <c r="Z34" s="349"/>
      <c r="AA34" s="348" t="s">
        <v>180</v>
      </c>
      <c r="AB34" s="411"/>
      <c r="AC34" s="601"/>
      <c r="AD34" s="602"/>
      <c r="AE34" s="360"/>
      <c r="AF34" s="351"/>
      <c r="AG34" s="607" t="s">
        <v>184</v>
      </c>
      <c r="AH34" s="608"/>
      <c r="AI34" s="362" t="s">
        <v>186</v>
      </c>
      <c r="AJ34" s="363"/>
      <c r="AK34" s="364"/>
      <c r="AL34" s="364"/>
      <c r="AM34" s="364"/>
      <c r="AN34" s="365"/>
      <c r="AO34" s="368"/>
      <c r="AP34" s="369"/>
      <c r="AQ34" s="316" t="s">
        <v>192</v>
      </c>
      <c r="AR34" s="354"/>
      <c r="AS34" s="354"/>
      <c r="AT34" s="355"/>
      <c r="AU34" s="316" t="s">
        <v>193</v>
      </c>
      <c r="AV34" s="354"/>
      <c r="AW34" s="354"/>
      <c r="AX34" s="355"/>
      <c r="AY34" s="316" t="s">
        <v>194</v>
      </c>
      <c r="AZ34" s="354"/>
      <c r="BA34" s="354"/>
      <c r="BB34" s="355"/>
      <c r="BC34" s="316" t="s">
        <v>195</v>
      </c>
      <c r="BD34" s="354"/>
      <c r="BE34" s="354"/>
      <c r="BF34" s="355"/>
      <c r="BG34" s="36"/>
      <c r="BH34" s="36"/>
      <c r="BI34" s="36"/>
      <c r="BJ34" s="30"/>
    </row>
    <row r="35" spans="1:62" s="33" customFormat="1" ht="18" customHeight="1" thickBot="1">
      <c r="A35" s="30"/>
      <c r="B35" s="30"/>
      <c r="C35" s="30"/>
      <c r="D35" s="592"/>
      <c r="E35" s="593"/>
      <c r="F35" s="594"/>
      <c r="G35" s="532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4"/>
      <c r="U35" s="350"/>
      <c r="V35" s="351"/>
      <c r="W35" s="350"/>
      <c r="X35" s="351"/>
      <c r="Y35" s="350"/>
      <c r="Z35" s="351"/>
      <c r="AA35" s="350"/>
      <c r="AB35" s="360"/>
      <c r="AC35" s="601"/>
      <c r="AD35" s="602"/>
      <c r="AE35" s="360"/>
      <c r="AF35" s="351"/>
      <c r="AG35" s="609"/>
      <c r="AH35" s="610"/>
      <c r="AI35" s="348" t="s">
        <v>187</v>
      </c>
      <c r="AJ35" s="349"/>
      <c r="AK35" s="358" t="s">
        <v>188</v>
      </c>
      <c r="AL35" s="349"/>
      <c r="AM35" s="358" t="s">
        <v>189</v>
      </c>
      <c r="AN35" s="349"/>
      <c r="AO35" s="368"/>
      <c r="AP35" s="369"/>
      <c r="AQ35" s="397" t="s">
        <v>196</v>
      </c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/>
      <c r="BD35" s="415"/>
      <c r="BE35" s="415"/>
      <c r="BF35" s="416"/>
      <c r="BG35" s="36"/>
      <c r="BH35" s="36"/>
      <c r="BI35" s="36"/>
      <c r="BJ35" s="30"/>
    </row>
    <row r="36" spans="1:62" s="33" customFormat="1" ht="16.5" customHeight="1" thickBot="1">
      <c r="A36" s="30"/>
      <c r="B36" s="30"/>
      <c r="C36" s="30"/>
      <c r="D36" s="592"/>
      <c r="E36" s="593"/>
      <c r="F36" s="594"/>
      <c r="G36" s="532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4"/>
      <c r="U36" s="350"/>
      <c r="V36" s="351"/>
      <c r="W36" s="350"/>
      <c r="X36" s="351"/>
      <c r="Y36" s="350"/>
      <c r="Z36" s="351"/>
      <c r="AA36" s="350"/>
      <c r="AB36" s="360"/>
      <c r="AC36" s="601"/>
      <c r="AD36" s="602"/>
      <c r="AE36" s="360"/>
      <c r="AF36" s="351"/>
      <c r="AG36" s="609"/>
      <c r="AH36" s="610"/>
      <c r="AI36" s="350"/>
      <c r="AJ36" s="351"/>
      <c r="AK36" s="350"/>
      <c r="AL36" s="351"/>
      <c r="AM36" s="350"/>
      <c r="AN36" s="351"/>
      <c r="AO36" s="368"/>
      <c r="AP36" s="369"/>
      <c r="AQ36" s="316">
        <v>1</v>
      </c>
      <c r="AR36" s="317"/>
      <c r="AS36" s="354">
        <v>2</v>
      </c>
      <c r="AT36" s="317"/>
      <c r="AU36" s="316">
        <v>3</v>
      </c>
      <c r="AV36" s="317"/>
      <c r="AW36" s="354">
        <v>4</v>
      </c>
      <c r="AX36" s="317"/>
      <c r="AY36" s="316">
        <v>5</v>
      </c>
      <c r="AZ36" s="317"/>
      <c r="BA36" s="354">
        <v>6</v>
      </c>
      <c r="BB36" s="317"/>
      <c r="BC36" s="316">
        <v>7</v>
      </c>
      <c r="BD36" s="317"/>
      <c r="BE36" s="316">
        <v>8</v>
      </c>
      <c r="BF36" s="317"/>
      <c r="BG36" s="36"/>
      <c r="BH36" s="36"/>
      <c r="BI36" s="36"/>
      <c r="BJ36" s="30"/>
    </row>
    <row r="37" spans="1:62" s="33" customFormat="1" ht="16.5" customHeight="1" thickBot="1">
      <c r="A37" s="30"/>
      <c r="B37" s="30"/>
      <c r="C37" s="30"/>
      <c r="D37" s="592"/>
      <c r="E37" s="593"/>
      <c r="F37" s="594"/>
      <c r="G37" s="532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4"/>
      <c r="U37" s="350"/>
      <c r="V37" s="351"/>
      <c r="W37" s="350"/>
      <c r="X37" s="351"/>
      <c r="Y37" s="350"/>
      <c r="Z37" s="351"/>
      <c r="AA37" s="350"/>
      <c r="AB37" s="360"/>
      <c r="AC37" s="601"/>
      <c r="AD37" s="602"/>
      <c r="AE37" s="360"/>
      <c r="AF37" s="351"/>
      <c r="AG37" s="609"/>
      <c r="AH37" s="610"/>
      <c r="AI37" s="350"/>
      <c r="AJ37" s="351"/>
      <c r="AK37" s="350"/>
      <c r="AL37" s="351"/>
      <c r="AM37" s="350"/>
      <c r="AN37" s="351"/>
      <c r="AO37" s="368"/>
      <c r="AP37" s="369"/>
      <c r="AQ37" s="316" t="s">
        <v>197</v>
      </c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5"/>
      <c r="BG37" s="36"/>
      <c r="BH37" s="36"/>
      <c r="BI37" s="36"/>
      <c r="BJ37" s="30"/>
    </row>
    <row r="38" spans="1:62" s="33" customFormat="1" ht="33" customHeight="1" thickBot="1">
      <c r="A38" s="30"/>
      <c r="B38" s="30"/>
      <c r="C38" s="30"/>
      <c r="D38" s="595"/>
      <c r="E38" s="596"/>
      <c r="F38" s="597"/>
      <c r="G38" s="535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7"/>
      <c r="U38" s="352"/>
      <c r="V38" s="353"/>
      <c r="W38" s="352"/>
      <c r="X38" s="353"/>
      <c r="Y38" s="352"/>
      <c r="Z38" s="353"/>
      <c r="AA38" s="352"/>
      <c r="AB38" s="361"/>
      <c r="AC38" s="603"/>
      <c r="AD38" s="604"/>
      <c r="AE38" s="361"/>
      <c r="AF38" s="353"/>
      <c r="AG38" s="611"/>
      <c r="AH38" s="612"/>
      <c r="AI38" s="352"/>
      <c r="AJ38" s="353"/>
      <c r="AK38" s="352"/>
      <c r="AL38" s="353"/>
      <c r="AM38" s="352"/>
      <c r="AN38" s="353"/>
      <c r="AO38" s="370"/>
      <c r="AP38" s="371"/>
      <c r="AQ38" s="356">
        <v>18</v>
      </c>
      <c r="AR38" s="357"/>
      <c r="AS38" s="386">
        <v>18</v>
      </c>
      <c r="AT38" s="357"/>
      <c r="AU38" s="356">
        <v>18</v>
      </c>
      <c r="AV38" s="357"/>
      <c r="AW38" s="386">
        <v>18</v>
      </c>
      <c r="AX38" s="357"/>
      <c r="AY38" s="356">
        <v>18</v>
      </c>
      <c r="AZ38" s="357"/>
      <c r="BA38" s="386">
        <v>18</v>
      </c>
      <c r="BB38" s="387"/>
      <c r="BC38" s="388">
        <v>18</v>
      </c>
      <c r="BD38" s="389"/>
      <c r="BE38" s="386">
        <v>9</v>
      </c>
      <c r="BF38" s="387"/>
      <c r="BG38" s="36"/>
      <c r="BH38" s="36"/>
      <c r="BI38" s="36"/>
      <c r="BJ38" s="30"/>
    </row>
    <row r="39" spans="4:62" s="37" customFormat="1" ht="15.75" customHeight="1" thickBot="1">
      <c r="D39" s="383">
        <v>1</v>
      </c>
      <c r="E39" s="384"/>
      <c r="F39" s="385"/>
      <c r="G39" s="383">
        <v>2</v>
      </c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5"/>
      <c r="U39" s="238">
        <v>3</v>
      </c>
      <c r="V39" s="237"/>
      <c r="W39" s="238">
        <v>4</v>
      </c>
      <c r="X39" s="237"/>
      <c r="Y39" s="238">
        <v>5</v>
      </c>
      <c r="Z39" s="237"/>
      <c r="AA39" s="238">
        <v>6</v>
      </c>
      <c r="AB39" s="237"/>
      <c r="AC39" s="238">
        <v>7</v>
      </c>
      <c r="AD39" s="237"/>
      <c r="AE39" s="238">
        <v>8</v>
      </c>
      <c r="AF39" s="237"/>
      <c r="AG39" s="238">
        <v>9</v>
      </c>
      <c r="AH39" s="237"/>
      <c r="AI39" s="238">
        <v>10</v>
      </c>
      <c r="AJ39" s="237"/>
      <c r="AK39" s="238">
        <v>11</v>
      </c>
      <c r="AL39" s="237"/>
      <c r="AM39" s="238">
        <v>12</v>
      </c>
      <c r="AN39" s="237"/>
      <c r="AO39" s="238">
        <v>13</v>
      </c>
      <c r="AP39" s="237"/>
      <c r="AQ39" s="238">
        <v>14</v>
      </c>
      <c r="AR39" s="239"/>
      <c r="AS39" s="236">
        <v>15</v>
      </c>
      <c r="AT39" s="237"/>
      <c r="AU39" s="238">
        <v>16</v>
      </c>
      <c r="AV39" s="239"/>
      <c r="AW39" s="236">
        <v>17</v>
      </c>
      <c r="AX39" s="237"/>
      <c r="AY39" s="238">
        <v>18</v>
      </c>
      <c r="AZ39" s="239"/>
      <c r="BA39" s="236">
        <v>19</v>
      </c>
      <c r="BB39" s="237"/>
      <c r="BC39" s="238">
        <v>20</v>
      </c>
      <c r="BD39" s="239"/>
      <c r="BE39" s="236">
        <v>21</v>
      </c>
      <c r="BF39" s="237"/>
      <c r="BG39" s="38"/>
      <c r="BH39" s="38"/>
      <c r="BI39" s="38"/>
      <c r="BJ39" s="38"/>
    </row>
    <row r="40" spans="4:62" s="37" customFormat="1" ht="20.25" customHeight="1" thickBot="1">
      <c r="D40" s="372" t="s">
        <v>198</v>
      </c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4"/>
      <c r="BG40" s="38"/>
      <c r="BH40" s="38"/>
      <c r="BI40" s="38"/>
      <c r="BJ40" s="38"/>
    </row>
    <row r="41" spans="4:62" s="1" customFormat="1" ht="22.5" customHeight="1" thickBot="1">
      <c r="D41" s="282" t="s">
        <v>200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4"/>
      <c r="BG41" s="10"/>
      <c r="BH41" s="5"/>
      <c r="BI41" s="5"/>
      <c r="BJ41" s="5"/>
    </row>
    <row r="42" spans="4:62" s="1" customFormat="1" ht="16.5" customHeight="1">
      <c r="D42" s="375" t="s">
        <v>26</v>
      </c>
      <c r="E42" s="376"/>
      <c r="F42" s="377"/>
      <c r="G42" s="378" t="s">
        <v>102</v>
      </c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80"/>
      <c r="U42" s="308">
        <v>1</v>
      </c>
      <c r="V42" s="309"/>
      <c r="W42" s="310"/>
      <c r="X42" s="311"/>
      <c r="Y42" s="308"/>
      <c r="Z42" s="309"/>
      <c r="AA42" s="310"/>
      <c r="AB42" s="311"/>
      <c r="AC42" s="308">
        <v>5</v>
      </c>
      <c r="AD42" s="309"/>
      <c r="AE42" s="381">
        <f>AC42*30</f>
        <v>150</v>
      </c>
      <c r="AF42" s="382"/>
      <c r="AG42" s="552">
        <f>AI42+AK42+AM42</f>
        <v>72</v>
      </c>
      <c r="AH42" s="553"/>
      <c r="AI42" s="308">
        <v>36</v>
      </c>
      <c r="AJ42" s="309"/>
      <c r="AK42" s="548">
        <v>36</v>
      </c>
      <c r="AL42" s="309"/>
      <c r="AM42" s="310"/>
      <c r="AN42" s="311"/>
      <c r="AO42" s="552">
        <f>AE42-AG42</f>
        <v>78</v>
      </c>
      <c r="AP42" s="382"/>
      <c r="AQ42" s="308">
        <f>AG42/AQ38</f>
        <v>4</v>
      </c>
      <c r="AR42" s="309"/>
      <c r="AS42" s="548"/>
      <c r="AT42" s="311"/>
      <c r="AU42" s="308"/>
      <c r="AV42" s="309"/>
      <c r="AW42" s="548"/>
      <c r="AX42" s="311"/>
      <c r="AY42" s="308"/>
      <c r="AZ42" s="309"/>
      <c r="BA42" s="548"/>
      <c r="BB42" s="311"/>
      <c r="BC42" s="550"/>
      <c r="BD42" s="551"/>
      <c r="BE42" s="587"/>
      <c r="BF42" s="588"/>
      <c r="BG42" s="10"/>
      <c r="BH42" s="5"/>
      <c r="BI42" s="5"/>
      <c r="BJ42" s="5"/>
    </row>
    <row r="43" spans="4:62" s="1" customFormat="1" ht="21" customHeight="1">
      <c r="D43" s="305" t="s">
        <v>27</v>
      </c>
      <c r="E43" s="306"/>
      <c r="F43" s="307"/>
      <c r="G43" s="217" t="s">
        <v>103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9"/>
      <c r="U43" s="202">
        <v>1</v>
      </c>
      <c r="V43" s="212"/>
      <c r="W43" s="207"/>
      <c r="X43" s="201"/>
      <c r="Y43" s="202"/>
      <c r="Z43" s="212"/>
      <c r="AA43" s="207"/>
      <c r="AB43" s="201"/>
      <c r="AC43" s="202">
        <v>4.5</v>
      </c>
      <c r="AD43" s="212"/>
      <c r="AE43" s="207">
        <f>AC43*30</f>
        <v>135</v>
      </c>
      <c r="AF43" s="201"/>
      <c r="AG43" s="202">
        <f>AI43+AK43+AM43</f>
        <v>72</v>
      </c>
      <c r="AH43" s="235"/>
      <c r="AI43" s="202">
        <v>36</v>
      </c>
      <c r="AJ43" s="212"/>
      <c r="AK43" s="235">
        <v>36</v>
      </c>
      <c r="AL43" s="212"/>
      <c r="AM43" s="207"/>
      <c r="AN43" s="201"/>
      <c r="AO43" s="202">
        <f aca="true" t="shared" si="2" ref="AO43:AO56">AE43-AG43</f>
        <v>63</v>
      </c>
      <c r="AP43" s="201"/>
      <c r="AQ43" s="202">
        <f>AG43/AQ38</f>
        <v>4</v>
      </c>
      <c r="AR43" s="212"/>
      <c r="AS43" s="235"/>
      <c r="AT43" s="201"/>
      <c r="AU43" s="202"/>
      <c r="AV43" s="212"/>
      <c r="AW43" s="235"/>
      <c r="AX43" s="201"/>
      <c r="AY43" s="202"/>
      <c r="AZ43" s="212"/>
      <c r="BA43" s="235"/>
      <c r="BB43" s="201"/>
      <c r="BC43" s="231"/>
      <c r="BD43" s="232"/>
      <c r="BE43" s="233"/>
      <c r="BF43" s="234"/>
      <c r="BG43" s="10"/>
      <c r="BH43" s="5"/>
      <c r="BI43" s="5"/>
      <c r="BJ43" s="5"/>
    </row>
    <row r="44" spans="4:62" s="1" customFormat="1" ht="39" customHeight="1">
      <c r="D44" s="305" t="s">
        <v>28</v>
      </c>
      <c r="E44" s="306"/>
      <c r="F44" s="307"/>
      <c r="G44" s="242" t="s">
        <v>104</v>
      </c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4"/>
      <c r="U44" s="331"/>
      <c r="V44" s="332"/>
      <c r="W44" s="329" t="s">
        <v>22</v>
      </c>
      <c r="X44" s="330"/>
      <c r="Y44" s="331"/>
      <c r="Z44" s="332"/>
      <c r="AA44" s="329"/>
      <c r="AB44" s="330"/>
      <c r="AC44" s="331">
        <v>4</v>
      </c>
      <c r="AD44" s="332"/>
      <c r="AE44" s="329">
        <f>AC44*30</f>
        <v>120</v>
      </c>
      <c r="AF44" s="330"/>
      <c r="AG44" s="331">
        <f>AI44+AK44+AM44</f>
        <v>72</v>
      </c>
      <c r="AH44" s="549"/>
      <c r="AI44" s="202">
        <v>36</v>
      </c>
      <c r="AJ44" s="212"/>
      <c r="AK44" s="235">
        <v>36</v>
      </c>
      <c r="AL44" s="212"/>
      <c r="AM44" s="207"/>
      <c r="AN44" s="201"/>
      <c r="AO44" s="202">
        <f>AE44-AG44</f>
        <v>48</v>
      </c>
      <c r="AP44" s="201"/>
      <c r="AQ44" s="202">
        <f>AG44/18</f>
        <v>4</v>
      </c>
      <c r="AR44" s="212"/>
      <c r="AS44" s="235"/>
      <c r="AT44" s="201"/>
      <c r="AU44" s="202"/>
      <c r="AV44" s="212"/>
      <c r="AW44" s="235"/>
      <c r="AX44" s="201"/>
      <c r="AY44" s="202"/>
      <c r="AZ44" s="212"/>
      <c r="BA44" s="235"/>
      <c r="BB44" s="201"/>
      <c r="BC44" s="231"/>
      <c r="BD44" s="232"/>
      <c r="BE44" s="233"/>
      <c r="BF44" s="234"/>
      <c r="BG44" s="10"/>
      <c r="BH44" s="5"/>
      <c r="BI44" s="5"/>
      <c r="BJ44" s="5"/>
    </row>
    <row r="45" spans="4:62" s="1" customFormat="1" ht="28.5" customHeight="1">
      <c r="D45" s="305" t="s">
        <v>29</v>
      </c>
      <c r="E45" s="306"/>
      <c r="F45" s="307"/>
      <c r="G45" s="333" t="s">
        <v>105</v>
      </c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5"/>
      <c r="U45" s="202"/>
      <c r="V45" s="212"/>
      <c r="W45" s="207"/>
      <c r="X45" s="201"/>
      <c r="Y45" s="202"/>
      <c r="Z45" s="212"/>
      <c r="AA45" s="207"/>
      <c r="AB45" s="201"/>
      <c r="AC45" s="202"/>
      <c r="AD45" s="212"/>
      <c r="AE45" s="207"/>
      <c r="AF45" s="201"/>
      <c r="AG45" s="202"/>
      <c r="AH45" s="235"/>
      <c r="AI45" s="202"/>
      <c r="AJ45" s="212"/>
      <c r="AK45" s="235"/>
      <c r="AL45" s="212"/>
      <c r="AM45" s="207"/>
      <c r="AN45" s="201"/>
      <c r="AO45" s="202"/>
      <c r="AP45" s="201"/>
      <c r="AQ45" s="202"/>
      <c r="AR45" s="212"/>
      <c r="AS45" s="235"/>
      <c r="AT45" s="201"/>
      <c r="AU45" s="202"/>
      <c r="AV45" s="212"/>
      <c r="AW45" s="235"/>
      <c r="AX45" s="201"/>
      <c r="AY45" s="202"/>
      <c r="AZ45" s="212"/>
      <c r="BA45" s="235"/>
      <c r="BB45" s="201"/>
      <c r="BC45" s="231"/>
      <c r="BD45" s="232"/>
      <c r="BE45" s="233"/>
      <c r="BF45" s="234"/>
      <c r="BG45" s="10"/>
      <c r="BH45" s="5"/>
      <c r="BI45" s="5"/>
      <c r="BJ45" s="5"/>
    </row>
    <row r="46" spans="4:62" s="1" customFormat="1" ht="20.25" customHeight="1">
      <c r="D46" s="305" t="s">
        <v>34</v>
      </c>
      <c r="E46" s="306"/>
      <c r="F46" s="307"/>
      <c r="G46" s="217" t="s">
        <v>106</v>
      </c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9"/>
      <c r="U46" s="202"/>
      <c r="V46" s="212"/>
      <c r="W46" s="207">
        <v>1</v>
      </c>
      <c r="X46" s="201"/>
      <c r="Y46" s="202"/>
      <c r="Z46" s="212"/>
      <c r="AA46" s="207"/>
      <c r="AB46" s="201"/>
      <c r="AC46" s="202">
        <v>3.5</v>
      </c>
      <c r="AD46" s="212"/>
      <c r="AE46" s="207">
        <f aca="true" t="shared" si="3" ref="AE46:AE53">AC46*30</f>
        <v>105</v>
      </c>
      <c r="AF46" s="201"/>
      <c r="AG46" s="202">
        <f>AI46+AK46</f>
        <v>72</v>
      </c>
      <c r="AH46" s="235"/>
      <c r="AI46" s="202">
        <v>36</v>
      </c>
      <c r="AJ46" s="212"/>
      <c r="AK46" s="235">
        <v>36</v>
      </c>
      <c r="AL46" s="212"/>
      <c r="AM46" s="207"/>
      <c r="AN46" s="201"/>
      <c r="AO46" s="202">
        <f t="shared" si="2"/>
        <v>33</v>
      </c>
      <c r="AP46" s="201"/>
      <c r="AQ46" s="202">
        <f>AG46/18</f>
        <v>4</v>
      </c>
      <c r="AR46" s="212"/>
      <c r="AS46" s="235"/>
      <c r="AT46" s="201"/>
      <c r="AU46" s="202"/>
      <c r="AV46" s="212"/>
      <c r="AW46" s="235"/>
      <c r="AX46" s="201"/>
      <c r="AY46" s="202"/>
      <c r="AZ46" s="212"/>
      <c r="BA46" s="235"/>
      <c r="BB46" s="201"/>
      <c r="BC46" s="231"/>
      <c r="BD46" s="232"/>
      <c r="BE46" s="233"/>
      <c r="BF46" s="234"/>
      <c r="BG46" s="10"/>
      <c r="BH46" s="5"/>
      <c r="BI46" s="5"/>
      <c r="BJ46" s="5"/>
    </row>
    <row r="47" spans="4:62" s="1" customFormat="1" ht="21" customHeight="1">
      <c r="D47" s="305" t="s">
        <v>35</v>
      </c>
      <c r="E47" s="306"/>
      <c r="F47" s="307"/>
      <c r="G47" s="217" t="s">
        <v>107</v>
      </c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9"/>
      <c r="U47" s="202">
        <v>2</v>
      </c>
      <c r="V47" s="212"/>
      <c r="W47" s="207"/>
      <c r="X47" s="201"/>
      <c r="Y47" s="202"/>
      <c r="Z47" s="212"/>
      <c r="AA47" s="207"/>
      <c r="AB47" s="201"/>
      <c r="AC47" s="202">
        <v>4</v>
      </c>
      <c r="AD47" s="212"/>
      <c r="AE47" s="207">
        <f t="shared" si="3"/>
        <v>120</v>
      </c>
      <c r="AF47" s="201"/>
      <c r="AG47" s="202">
        <f>AI47+AK47</f>
        <v>72</v>
      </c>
      <c r="AH47" s="235"/>
      <c r="AI47" s="202">
        <v>36</v>
      </c>
      <c r="AJ47" s="212"/>
      <c r="AK47" s="235">
        <v>36</v>
      </c>
      <c r="AL47" s="212"/>
      <c r="AM47" s="207"/>
      <c r="AN47" s="201"/>
      <c r="AO47" s="202">
        <f>AE47-AG47</f>
        <v>48</v>
      </c>
      <c r="AP47" s="201"/>
      <c r="AQ47" s="202"/>
      <c r="AR47" s="212"/>
      <c r="AS47" s="235">
        <f>AG48/18</f>
        <v>4</v>
      </c>
      <c r="AT47" s="201"/>
      <c r="AU47" s="202"/>
      <c r="AV47" s="212"/>
      <c r="AW47" s="235"/>
      <c r="AX47" s="201"/>
      <c r="AY47" s="202"/>
      <c r="AZ47" s="212"/>
      <c r="BA47" s="235"/>
      <c r="BB47" s="201"/>
      <c r="BC47" s="231"/>
      <c r="BD47" s="232"/>
      <c r="BE47" s="233"/>
      <c r="BF47" s="234"/>
      <c r="BG47" s="10"/>
      <c r="BH47" s="5"/>
      <c r="BI47" s="5"/>
      <c r="BJ47" s="5"/>
    </row>
    <row r="48" spans="4:62" s="1" customFormat="1" ht="39" customHeight="1">
      <c r="D48" s="305" t="s">
        <v>61</v>
      </c>
      <c r="E48" s="306"/>
      <c r="F48" s="307"/>
      <c r="G48" s="217" t="s">
        <v>108</v>
      </c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9"/>
      <c r="U48" s="202">
        <v>3</v>
      </c>
      <c r="V48" s="212"/>
      <c r="W48" s="207"/>
      <c r="X48" s="201"/>
      <c r="Y48" s="202"/>
      <c r="Z48" s="212"/>
      <c r="AA48" s="207"/>
      <c r="AB48" s="201"/>
      <c r="AC48" s="202">
        <v>5</v>
      </c>
      <c r="AD48" s="212"/>
      <c r="AE48" s="207">
        <f t="shared" si="3"/>
        <v>150</v>
      </c>
      <c r="AF48" s="201"/>
      <c r="AG48" s="202">
        <f>AI48+AK48+AM48</f>
        <v>72</v>
      </c>
      <c r="AH48" s="235"/>
      <c r="AI48" s="202">
        <v>36</v>
      </c>
      <c r="AJ48" s="212"/>
      <c r="AK48" s="235">
        <v>36</v>
      </c>
      <c r="AL48" s="212"/>
      <c r="AM48" s="207"/>
      <c r="AN48" s="201"/>
      <c r="AO48" s="202">
        <f t="shared" si="2"/>
        <v>78</v>
      </c>
      <c r="AP48" s="201"/>
      <c r="AQ48" s="202"/>
      <c r="AR48" s="212"/>
      <c r="AS48" s="235"/>
      <c r="AT48" s="201"/>
      <c r="AU48" s="202">
        <f>AG48/AU38</f>
        <v>4</v>
      </c>
      <c r="AV48" s="212"/>
      <c r="AW48" s="235"/>
      <c r="AX48" s="201"/>
      <c r="AY48" s="202"/>
      <c r="AZ48" s="212"/>
      <c r="BA48" s="235"/>
      <c r="BB48" s="201"/>
      <c r="BC48" s="231"/>
      <c r="BD48" s="232"/>
      <c r="BE48" s="233"/>
      <c r="BF48" s="234"/>
      <c r="BG48" s="10"/>
      <c r="BH48" s="5"/>
      <c r="BI48" s="5"/>
      <c r="BJ48" s="5"/>
    </row>
    <row r="49" spans="4:62" s="1" customFormat="1" ht="19.5" customHeight="1">
      <c r="D49" s="305" t="s">
        <v>30</v>
      </c>
      <c r="E49" s="306"/>
      <c r="F49" s="307"/>
      <c r="G49" s="242" t="s">
        <v>109</v>
      </c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4"/>
      <c r="U49" s="202"/>
      <c r="V49" s="212"/>
      <c r="W49" s="235"/>
      <c r="X49" s="212"/>
      <c r="Y49" s="202"/>
      <c r="Z49" s="235"/>
      <c r="AA49" s="207"/>
      <c r="AB49" s="201"/>
      <c r="AC49" s="202"/>
      <c r="AD49" s="235"/>
      <c r="AE49" s="207"/>
      <c r="AF49" s="201"/>
      <c r="AG49" s="202"/>
      <c r="AH49" s="235"/>
      <c r="AI49" s="202"/>
      <c r="AJ49" s="212"/>
      <c r="AK49" s="235"/>
      <c r="AL49" s="212"/>
      <c r="AM49" s="207"/>
      <c r="AN49" s="201"/>
      <c r="AO49" s="202"/>
      <c r="AP49" s="201"/>
      <c r="AQ49" s="202"/>
      <c r="AR49" s="212"/>
      <c r="AS49" s="207"/>
      <c r="AT49" s="201"/>
      <c r="AU49" s="202"/>
      <c r="AV49" s="212"/>
      <c r="AW49" s="207"/>
      <c r="AX49" s="201"/>
      <c r="AY49" s="202"/>
      <c r="AZ49" s="212"/>
      <c r="BA49" s="207"/>
      <c r="BB49" s="201"/>
      <c r="BC49" s="231"/>
      <c r="BD49" s="232"/>
      <c r="BE49" s="304"/>
      <c r="BF49" s="234"/>
      <c r="BG49" s="10"/>
      <c r="BH49" s="5"/>
      <c r="BI49" s="5"/>
      <c r="BJ49" s="5"/>
    </row>
    <row r="50" spans="4:62" s="1" customFormat="1" ht="22.5" customHeight="1">
      <c r="D50" s="305" t="s">
        <v>62</v>
      </c>
      <c r="E50" s="306"/>
      <c r="F50" s="307"/>
      <c r="G50" s="242" t="s">
        <v>110</v>
      </c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4"/>
      <c r="U50" s="202"/>
      <c r="V50" s="212"/>
      <c r="W50" s="235">
        <v>1</v>
      </c>
      <c r="X50" s="212"/>
      <c r="Y50" s="202"/>
      <c r="Z50" s="235"/>
      <c r="AA50" s="207"/>
      <c r="AB50" s="201"/>
      <c r="AC50" s="202">
        <v>3.5</v>
      </c>
      <c r="AD50" s="235"/>
      <c r="AE50" s="207">
        <f>AC50*30</f>
        <v>105</v>
      </c>
      <c r="AF50" s="201"/>
      <c r="AG50" s="202">
        <f>AI50+AK50+AM50</f>
        <v>54</v>
      </c>
      <c r="AH50" s="235"/>
      <c r="AI50" s="202">
        <v>18</v>
      </c>
      <c r="AJ50" s="212"/>
      <c r="AK50" s="235"/>
      <c r="AL50" s="212"/>
      <c r="AM50" s="207">
        <v>36</v>
      </c>
      <c r="AN50" s="201"/>
      <c r="AO50" s="202">
        <f>AE50-AG50</f>
        <v>51</v>
      </c>
      <c r="AP50" s="201"/>
      <c r="AQ50" s="202">
        <f>AG50/18</f>
        <v>3</v>
      </c>
      <c r="AR50" s="212"/>
      <c r="AS50" s="207"/>
      <c r="AT50" s="201"/>
      <c r="AU50" s="202"/>
      <c r="AV50" s="212"/>
      <c r="AW50" s="207"/>
      <c r="AX50" s="201"/>
      <c r="AY50" s="202"/>
      <c r="AZ50" s="212"/>
      <c r="BA50" s="207"/>
      <c r="BB50" s="201"/>
      <c r="BC50" s="231"/>
      <c r="BD50" s="232"/>
      <c r="BE50" s="304"/>
      <c r="BF50" s="234"/>
      <c r="BG50" s="10"/>
      <c r="BH50" s="5"/>
      <c r="BI50" s="5"/>
      <c r="BJ50" s="5"/>
    </row>
    <row r="51" spans="4:62" s="1" customFormat="1" ht="22.5" customHeight="1">
      <c r="D51" s="305" t="s">
        <v>63</v>
      </c>
      <c r="E51" s="306"/>
      <c r="F51" s="307"/>
      <c r="G51" s="242" t="s">
        <v>111</v>
      </c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4"/>
      <c r="U51" s="202"/>
      <c r="V51" s="212"/>
      <c r="W51" s="235" t="s">
        <v>16</v>
      </c>
      <c r="X51" s="212"/>
      <c r="Y51" s="202"/>
      <c r="Z51" s="235"/>
      <c r="AA51" s="207"/>
      <c r="AB51" s="201"/>
      <c r="AC51" s="202">
        <v>2.5</v>
      </c>
      <c r="AD51" s="235"/>
      <c r="AE51" s="207">
        <f>AC51*30</f>
        <v>75</v>
      </c>
      <c r="AF51" s="201"/>
      <c r="AG51" s="202">
        <f>AI51+AK51+AM51</f>
        <v>54</v>
      </c>
      <c r="AH51" s="235"/>
      <c r="AI51" s="202">
        <v>18</v>
      </c>
      <c r="AJ51" s="212"/>
      <c r="AK51" s="235"/>
      <c r="AL51" s="212"/>
      <c r="AM51" s="207">
        <v>36</v>
      </c>
      <c r="AN51" s="201"/>
      <c r="AO51" s="202">
        <f>AE51-AG51</f>
        <v>21</v>
      </c>
      <c r="AP51" s="201"/>
      <c r="AQ51" s="202"/>
      <c r="AR51" s="212"/>
      <c r="AS51" s="207">
        <f>AG51/18</f>
        <v>3</v>
      </c>
      <c r="AT51" s="201"/>
      <c r="AU51" s="202"/>
      <c r="AV51" s="212"/>
      <c r="AW51" s="207"/>
      <c r="AX51" s="201"/>
      <c r="AY51" s="202"/>
      <c r="AZ51" s="212"/>
      <c r="BA51" s="207"/>
      <c r="BB51" s="201"/>
      <c r="BC51" s="231"/>
      <c r="BD51" s="232"/>
      <c r="BE51" s="304"/>
      <c r="BF51" s="234"/>
      <c r="BG51" s="10"/>
      <c r="BH51" s="5"/>
      <c r="BI51" s="5"/>
      <c r="BJ51" s="5"/>
    </row>
    <row r="52" spans="4:62" s="1" customFormat="1" ht="20.25" customHeight="1">
      <c r="D52" s="305" t="s">
        <v>31</v>
      </c>
      <c r="E52" s="306"/>
      <c r="F52" s="307"/>
      <c r="G52" s="242" t="s">
        <v>112</v>
      </c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4"/>
      <c r="U52" s="202">
        <v>2</v>
      </c>
      <c r="V52" s="212"/>
      <c r="W52" s="235"/>
      <c r="X52" s="212"/>
      <c r="Y52" s="202"/>
      <c r="Z52" s="235"/>
      <c r="AA52" s="207"/>
      <c r="AB52" s="201"/>
      <c r="AC52" s="202">
        <v>4.5</v>
      </c>
      <c r="AD52" s="235"/>
      <c r="AE52" s="207">
        <f t="shared" si="3"/>
        <v>135</v>
      </c>
      <c r="AF52" s="201"/>
      <c r="AG52" s="202">
        <f>AI52+AK52+AM52</f>
        <v>72</v>
      </c>
      <c r="AH52" s="235"/>
      <c r="AI52" s="202">
        <v>36</v>
      </c>
      <c r="AJ52" s="212"/>
      <c r="AK52" s="235">
        <v>36</v>
      </c>
      <c r="AL52" s="212"/>
      <c r="AM52" s="207"/>
      <c r="AN52" s="201"/>
      <c r="AO52" s="202">
        <f t="shared" si="2"/>
        <v>63</v>
      </c>
      <c r="AP52" s="201"/>
      <c r="AQ52" s="202"/>
      <c r="AR52" s="212"/>
      <c r="AS52" s="207">
        <f>AG52/18</f>
        <v>4</v>
      </c>
      <c r="AT52" s="201"/>
      <c r="AU52" s="202"/>
      <c r="AV52" s="212"/>
      <c r="AW52" s="207"/>
      <c r="AX52" s="201"/>
      <c r="AY52" s="202"/>
      <c r="AZ52" s="212"/>
      <c r="BA52" s="207"/>
      <c r="BB52" s="201"/>
      <c r="BC52" s="231"/>
      <c r="BD52" s="232"/>
      <c r="BE52" s="304"/>
      <c r="BF52" s="234"/>
      <c r="BG52" s="10"/>
      <c r="BH52" s="5"/>
      <c r="BI52" s="5"/>
      <c r="BJ52" s="5"/>
    </row>
    <row r="53" spans="4:62" s="1" customFormat="1" ht="18" customHeight="1">
      <c r="D53" s="305" t="s">
        <v>32</v>
      </c>
      <c r="E53" s="306"/>
      <c r="F53" s="307"/>
      <c r="G53" s="336" t="s">
        <v>113</v>
      </c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8"/>
      <c r="U53" s="202"/>
      <c r="V53" s="212"/>
      <c r="W53" s="235" t="s">
        <v>16</v>
      </c>
      <c r="X53" s="212"/>
      <c r="Y53" s="202"/>
      <c r="Z53" s="235"/>
      <c r="AA53" s="207"/>
      <c r="AB53" s="201"/>
      <c r="AC53" s="202">
        <v>4.5</v>
      </c>
      <c r="AD53" s="235"/>
      <c r="AE53" s="207">
        <f t="shared" si="3"/>
        <v>135</v>
      </c>
      <c r="AF53" s="201"/>
      <c r="AG53" s="202">
        <f>AI53+AK53+AM53</f>
        <v>72</v>
      </c>
      <c r="AH53" s="235"/>
      <c r="AI53" s="302">
        <v>36</v>
      </c>
      <c r="AJ53" s="303"/>
      <c r="AK53" s="258">
        <v>36</v>
      </c>
      <c r="AL53" s="303"/>
      <c r="AM53" s="257"/>
      <c r="AN53" s="264"/>
      <c r="AO53" s="302">
        <f t="shared" si="2"/>
        <v>63</v>
      </c>
      <c r="AP53" s="264"/>
      <c r="AQ53" s="302"/>
      <c r="AR53" s="303"/>
      <c r="AS53" s="257">
        <f>AG53/18</f>
        <v>4</v>
      </c>
      <c r="AT53" s="264"/>
      <c r="AU53" s="302"/>
      <c r="AV53" s="303"/>
      <c r="AW53" s="257"/>
      <c r="AX53" s="264"/>
      <c r="AY53" s="302"/>
      <c r="AZ53" s="303"/>
      <c r="BA53" s="257"/>
      <c r="BB53" s="264"/>
      <c r="BC53" s="484"/>
      <c r="BD53" s="485"/>
      <c r="BE53" s="482"/>
      <c r="BF53" s="483"/>
      <c r="BG53" s="10"/>
      <c r="BH53" s="5"/>
      <c r="BI53" s="5"/>
      <c r="BJ53" s="5"/>
    </row>
    <row r="54" spans="4:62" s="1" customFormat="1" ht="39" customHeight="1">
      <c r="D54" s="305" t="s">
        <v>33</v>
      </c>
      <c r="E54" s="306"/>
      <c r="F54" s="307"/>
      <c r="G54" s="333" t="s">
        <v>114</v>
      </c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5"/>
      <c r="U54" s="202"/>
      <c r="V54" s="212"/>
      <c r="W54" s="235"/>
      <c r="X54" s="212"/>
      <c r="Y54" s="202"/>
      <c r="Z54" s="235"/>
      <c r="AA54" s="207"/>
      <c r="AB54" s="201"/>
      <c r="AC54" s="202"/>
      <c r="AD54" s="235"/>
      <c r="AE54" s="207"/>
      <c r="AF54" s="201"/>
      <c r="AG54" s="202"/>
      <c r="AH54" s="235"/>
      <c r="AI54" s="202"/>
      <c r="AJ54" s="212"/>
      <c r="AK54" s="235"/>
      <c r="AL54" s="212"/>
      <c r="AM54" s="207"/>
      <c r="AN54" s="201"/>
      <c r="AO54" s="202"/>
      <c r="AP54" s="201"/>
      <c r="AQ54" s="202"/>
      <c r="AR54" s="212"/>
      <c r="AS54" s="207"/>
      <c r="AT54" s="201"/>
      <c r="AU54" s="202"/>
      <c r="AV54" s="212"/>
      <c r="AW54" s="207"/>
      <c r="AX54" s="201"/>
      <c r="AY54" s="202"/>
      <c r="AZ54" s="212"/>
      <c r="BA54" s="207"/>
      <c r="BB54" s="201"/>
      <c r="BC54" s="231"/>
      <c r="BD54" s="232"/>
      <c r="BE54" s="304"/>
      <c r="BF54" s="234"/>
      <c r="BG54" s="10"/>
      <c r="BH54" s="5"/>
      <c r="BI54" s="5"/>
      <c r="BJ54" s="5"/>
    </row>
    <row r="55" spans="4:62" s="1" customFormat="1" ht="21.75" customHeight="1">
      <c r="D55" s="305" t="s">
        <v>36</v>
      </c>
      <c r="E55" s="306"/>
      <c r="F55" s="307"/>
      <c r="G55" s="242" t="s">
        <v>115</v>
      </c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4"/>
      <c r="U55" s="202">
        <v>2</v>
      </c>
      <c r="V55" s="212"/>
      <c r="W55" s="235"/>
      <c r="X55" s="212"/>
      <c r="Y55" s="202"/>
      <c r="Z55" s="235"/>
      <c r="AA55" s="207"/>
      <c r="AB55" s="201"/>
      <c r="AC55" s="202">
        <v>4.5</v>
      </c>
      <c r="AD55" s="235"/>
      <c r="AE55" s="207">
        <f>AC55*30</f>
        <v>135</v>
      </c>
      <c r="AF55" s="201"/>
      <c r="AG55" s="202">
        <f>AI55+AK55+AM55</f>
        <v>72</v>
      </c>
      <c r="AH55" s="235"/>
      <c r="AI55" s="202">
        <v>36</v>
      </c>
      <c r="AJ55" s="212"/>
      <c r="AK55" s="235">
        <v>36</v>
      </c>
      <c r="AL55" s="212"/>
      <c r="AM55" s="207"/>
      <c r="AN55" s="201"/>
      <c r="AO55" s="202">
        <f t="shared" si="2"/>
        <v>63</v>
      </c>
      <c r="AP55" s="201"/>
      <c r="AQ55" s="202"/>
      <c r="AR55" s="212"/>
      <c r="AS55" s="207">
        <f>AG55/18</f>
        <v>4</v>
      </c>
      <c r="AT55" s="201"/>
      <c r="AU55" s="202"/>
      <c r="AV55" s="212"/>
      <c r="AW55" s="207"/>
      <c r="AX55" s="201"/>
      <c r="AY55" s="202"/>
      <c r="AZ55" s="212"/>
      <c r="BA55" s="207"/>
      <c r="BB55" s="201"/>
      <c r="BC55" s="231"/>
      <c r="BD55" s="232"/>
      <c r="BE55" s="304"/>
      <c r="BF55" s="234"/>
      <c r="BG55" s="10"/>
      <c r="BH55" s="5"/>
      <c r="BI55" s="5"/>
      <c r="BJ55" s="5"/>
    </row>
    <row r="56" spans="4:62" s="1" customFormat="1" ht="24" customHeight="1" thickBot="1">
      <c r="D56" s="305" t="s">
        <v>37</v>
      </c>
      <c r="E56" s="306"/>
      <c r="F56" s="307"/>
      <c r="G56" s="554" t="s">
        <v>116</v>
      </c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S56" s="555"/>
      <c r="T56" s="556"/>
      <c r="U56" s="302"/>
      <c r="V56" s="303"/>
      <c r="W56" s="257" t="s">
        <v>23</v>
      </c>
      <c r="X56" s="264"/>
      <c r="Y56" s="302"/>
      <c r="Z56" s="303"/>
      <c r="AA56" s="257"/>
      <c r="AB56" s="264"/>
      <c r="AC56" s="302">
        <v>4</v>
      </c>
      <c r="AD56" s="303"/>
      <c r="AE56" s="257">
        <f>AC56*30</f>
        <v>120</v>
      </c>
      <c r="AF56" s="264"/>
      <c r="AG56" s="302">
        <f>AI56+AK56+AM56</f>
        <v>54</v>
      </c>
      <c r="AH56" s="258"/>
      <c r="AI56" s="302">
        <v>18</v>
      </c>
      <c r="AJ56" s="303"/>
      <c r="AK56" s="258"/>
      <c r="AL56" s="303"/>
      <c r="AM56" s="257">
        <v>36</v>
      </c>
      <c r="AN56" s="264"/>
      <c r="AO56" s="302">
        <f t="shared" si="2"/>
        <v>66</v>
      </c>
      <c r="AP56" s="264"/>
      <c r="AQ56" s="302"/>
      <c r="AR56" s="303"/>
      <c r="AS56" s="258"/>
      <c r="AT56" s="264"/>
      <c r="AU56" s="302"/>
      <c r="AV56" s="303"/>
      <c r="AW56" s="258">
        <f>AG56/AW38</f>
        <v>3</v>
      </c>
      <c r="AX56" s="264"/>
      <c r="AY56" s="302"/>
      <c r="AZ56" s="303"/>
      <c r="BA56" s="258"/>
      <c r="BB56" s="264"/>
      <c r="BC56" s="484"/>
      <c r="BD56" s="485"/>
      <c r="BE56" s="544"/>
      <c r="BF56" s="483"/>
      <c r="BG56" s="10"/>
      <c r="BH56" s="5"/>
      <c r="BI56" s="5"/>
      <c r="BJ56" s="5"/>
    </row>
    <row r="57" spans="4:62" s="75" customFormat="1" ht="17.25" customHeight="1" thickBot="1">
      <c r="D57" s="321" t="s">
        <v>162</v>
      </c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3"/>
      <c r="U57" s="280">
        <v>6</v>
      </c>
      <c r="V57" s="281"/>
      <c r="W57" s="281">
        <v>6</v>
      </c>
      <c r="X57" s="279"/>
      <c r="Y57" s="280"/>
      <c r="Z57" s="281"/>
      <c r="AA57" s="281"/>
      <c r="AB57" s="279"/>
      <c r="AC57" s="280">
        <f>SUM(AC42:AD56)</f>
        <v>49.5</v>
      </c>
      <c r="AD57" s="281"/>
      <c r="AE57" s="285">
        <f>SUM(AE42:AF56)</f>
        <v>1485</v>
      </c>
      <c r="AF57" s="286"/>
      <c r="AG57" s="287">
        <f>SUM(AG42:AH56)</f>
        <v>810</v>
      </c>
      <c r="AH57" s="288"/>
      <c r="AI57" s="280">
        <f>SUM(AI42:AJ56)</f>
        <v>378</v>
      </c>
      <c r="AJ57" s="281"/>
      <c r="AK57" s="278">
        <f>SUM(AK42:AL56)</f>
        <v>324</v>
      </c>
      <c r="AL57" s="281"/>
      <c r="AM57" s="281">
        <f>SUM(AM49:AN56)</f>
        <v>108</v>
      </c>
      <c r="AN57" s="279"/>
      <c r="AO57" s="287">
        <f>SUM(AO42:AP56)</f>
        <v>675</v>
      </c>
      <c r="AP57" s="286"/>
      <c r="AQ57" s="280">
        <f>SUM(AQ42:AR56)</f>
        <v>19</v>
      </c>
      <c r="AR57" s="281"/>
      <c r="AS57" s="278">
        <f>SUM(AS47:AT56)</f>
        <v>19</v>
      </c>
      <c r="AT57" s="279"/>
      <c r="AU57" s="280">
        <f>SUM(AU42:AV56)</f>
        <v>4</v>
      </c>
      <c r="AV57" s="281"/>
      <c r="AW57" s="278">
        <f>SUM(AW52:AX56)</f>
        <v>3</v>
      </c>
      <c r="AX57" s="279"/>
      <c r="AY57" s="280"/>
      <c r="AZ57" s="281"/>
      <c r="BA57" s="278"/>
      <c r="BB57" s="279"/>
      <c r="BC57" s="558"/>
      <c r="BD57" s="559"/>
      <c r="BE57" s="542"/>
      <c r="BF57" s="557"/>
      <c r="BG57" s="148"/>
      <c r="BH57" s="45"/>
      <c r="BI57" s="45"/>
      <c r="BJ57" s="45"/>
    </row>
    <row r="58" spans="4:62" s="1" customFormat="1" ht="18" customHeight="1" thickBot="1">
      <c r="D58" s="296" t="s">
        <v>201</v>
      </c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8"/>
      <c r="BG58" s="10"/>
      <c r="BH58" s="5"/>
      <c r="BI58" s="5"/>
      <c r="BJ58" s="5"/>
    </row>
    <row r="59" spans="4:62" s="1" customFormat="1" ht="18.75" customHeight="1">
      <c r="D59" s="299" t="s">
        <v>38</v>
      </c>
      <c r="E59" s="300"/>
      <c r="F59" s="301"/>
      <c r="G59" s="217" t="s">
        <v>117</v>
      </c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9"/>
      <c r="U59" s="202">
        <v>3</v>
      </c>
      <c r="V59" s="212"/>
      <c r="W59" s="207"/>
      <c r="X59" s="201"/>
      <c r="Y59" s="202"/>
      <c r="Z59" s="212"/>
      <c r="AA59" s="207"/>
      <c r="AB59" s="201"/>
      <c r="AC59" s="202">
        <v>5</v>
      </c>
      <c r="AD59" s="212"/>
      <c r="AE59" s="207">
        <f>AC59*30</f>
        <v>150</v>
      </c>
      <c r="AF59" s="201"/>
      <c r="AG59" s="202">
        <f>AI59+AK59+AM59</f>
        <v>72</v>
      </c>
      <c r="AH59" s="235"/>
      <c r="AI59" s="202">
        <v>36</v>
      </c>
      <c r="AJ59" s="212"/>
      <c r="AK59" s="235">
        <v>36</v>
      </c>
      <c r="AL59" s="212"/>
      <c r="AM59" s="207"/>
      <c r="AN59" s="201"/>
      <c r="AO59" s="202">
        <f>AE59-AG59</f>
        <v>78</v>
      </c>
      <c r="AP59" s="201"/>
      <c r="AQ59" s="202"/>
      <c r="AR59" s="212"/>
      <c r="AS59" s="235"/>
      <c r="AT59" s="201"/>
      <c r="AU59" s="202">
        <f>AG59/18</f>
        <v>4</v>
      </c>
      <c r="AV59" s="212"/>
      <c r="AW59" s="235"/>
      <c r="AX59" s="201"/>
      <c r="AY59" s="202"/>
      <c r="AZ59" s="212"/>
      <c r="BA59" s="235"/>
      <c r="BB59" s="201"/>
      <c r="BC59" s="202"/>
      <c r="BD59" s="212"/>
      <c r="BE59" s="235"/>
      <c r="BF59" s="201"/>
      <c r="BG59" s="10"/>
      <c r="BH59" s="5"/>
      <c r="BI59" s="5"/>
      <c r="BJ59" s="5"/>
    </row>
    <row r="60" spans="4:62" s="1" customFormat="1" ht="18" customHeight="1">
      <c r="D60" s="299" t="s">
        <v>39</v>
      </c>
      <c r="E60" s="300"/>
      <c r="F60" s="301"/>
      <c r="G60" s="217" t="s">
        <v>118</v>
      </c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9"/>
      <c r="U60" s="202"/>
      <c r="V60" s="212"/>
      <c r="W60" s="207" t="s">
        <v>17</v>
      </c>
      <c r="X60" s="201"/>
      <c r="Y60" s="202"/>
      <c r="Z60" s="212"/>
      <c r="AA60" s="207"/>
      <c r="AB60" s="201"/>
      <c r="AC60" s="202">
        <v>5</v>
      </c>
      <c r="AD60" s="212"/>
      <c r="AE60" s="207">
        <f>AC60*30</f>
        <v>150</v>
      </c>
      <c r="AF60" s="201"/>
      <c r="AG60" s="202">
        <f>AI60+AK60+AM60</f>
        <v>72</v>
      </c>
      <c r="AH60" s="235"/>
      <c r="AI60" s="202">
        <v>36</v>
      </c>
      <c r="AJ60" s="212"/>
      <c r="AK60" s="235">
        <v>36</v>
      </c>
      <c r="AL60" s="212"/>
      <c r="AM60" s="207"/>
      <c r="AN60" s="201"/>
      <c r="AO60" s="202">
        <f>AE60-AG60</f>
        <v>78</v>
      </c>
      <c r="AP60" s="201"/>
      <c r="AQ60" s="202"/>
      <c r="AR60" s="212"/>
      <c r="AS60" s="235"/>
      <c r="AT60" s="201"/>
      <c r="AU60" s="202">
        <f>AG60/18</f>
        <v>4</v>
      </c>
      <c r="AV60" s="212"/>
      <c r="AW60" s="235"/>
      <c r="AX60" s="201"/>
      <c r="AY60" s="202"/>
      <c r="AZ60" s="212"/>
      <c r="BA60" s="235"/>
      <c r="BB60" s="201"/>
      <c r="BC60" s="202"/>
      <c r="BD60" s="212"/>
      <c r="BE60" s="235"/>
      <c r="BF60" s="201"/>
      <c r="BG60" s="10"/>
      <c r="BH60" s="5"/>
      <c r="BI60" s="5"/>
      <c r="BJ60" s="5"/>
    </row>
    <row r="61" spans="4:62" s="1" customFormat="1" ht="22.5" customHeight="1">
      <c r="D61" s="299" t="s">
        <v>40</v>
      </c>
      <c r="E61" s="300"/>
      <c r="F61" s="301"/>
      <c r="G61" s="242" t="s">
        <v>119</v>
      </c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4"/>
      <c r="U61" s="202">
        <v>4</v>
      </c>
      <c r="V61" s="212"/>
      <c r="W61" s="207"/>
      <c r="X61" s="201"/>
      <c r="Y61" s="202"/>
      <c r="Z61" s="235"/>
      <c r="AA61" s="207"/>
      <c r="AB61" s="201"/>
      <c r="AC61" s="202">
        <v>5</v>
      </c>
      <c r="AD61" s="235"/>
      <c r="AE61" s="207">
        <f aca="true" t="shared" si="4" ref="AE61:AE68">AC61*30</f>
        <v>150</v>
      </c>
      <c r="AF61" s="201"/>
      <c r="AG61" s="202">
        <f aca="true" t="shared" si="5" ref="AG61:AG68">AI61+AK61+AM61</f>
        <v>72</v>
      </c>
      <c r="AH61" s="235"/>
      <c r="AI61" s="202">
        <v>36</v>
      </c>
      <c r="AJ61" s="212"/>
      <c r="AK61" s="235">
        <v>36</v>
      </c>
      <c r="AL61" s="235"/>
      <c r="AM61" s="207"/>
      <c r="AN61" s="201"/>
      <c r="AO61" s="202">
        <f aca="true" t="shared" si="6" ref="AO61:AO68">AE61-AG61</f>
        <v>78</v>
      </c>
      <c r="AP61" s="201"/>
      <c r="AQ61" s="202"/>
      <c r="AR61" s="235"/>
      <c r="AS61" s="207"/>
      <c r="AT61" s="201"/>
      <c r="AU61" s="202"/>
      <c r="AV61" s="235"/>
      <c r="AW61" s="207">
        <f>AG61/18</f>
        <v>4</v>
      </c>
      <c r="AX61" s="201"/>
      <c r="AY61" s="202"/>
      <c r="AZ61" s="212"/>
      <c r="BA61" s="235"/>
      <c r="BB61" s="201"/>
      <c r="BC61" s="202"/>
      <c r="BD61" s="212"/>
      <c r="BE61" s="235"/>
      <c r="BF61" s="201"/>
      <c r="BG61" s="10"/>
      <c r="BH61" s="5"/>
      <c r="BI61" s="5"/>
      <c r="BJ61" s="5"/>
    </row>
    <row r="62" spans="4:62" s="1" customFormat="1" ht="18" customHeight="1">
      <c r="D62" s="305" t="s">
        <v>41</v>
      </c>
      <c r="E62" s="306"/>
      <c r="F62" s="307"/>
      <c r="G62" s="242" t="s">
        <v>120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4"/>
      <c r="U62" s="202">
        <v>1</v>
      </c>
      <c r="V62" s="212"/>
      <c r="W62" s="207"/>
      <c r="X62" s="201"/>
      <c r="Y62" s="202"/>
      <c r="Z62" s="235"/>
      <c r="AA62" s="207"/>
      <c r="AB62" s="201"/>
      <c r="AC62" s="202">
        <v>4</v>
      </c>
      <c r="AD62" s="235"/>
      <c r="AE62" s="207">
        <f>AC62*30</f>
        <v>120</v>
      </c>
      <c r="AF62" s="201"/>
      <c r="AG62" s="202">
        <f>AI62+AK62+AM62</f>
        <v>72</v>
      </c>
      <c r="AH62" s="235"/>
      <c r="AI62" s="202">
        <v>36</v>
      </c>
      <c r="AJ62" s="212"/>
      <c r="AK62" s="235">
        <v>36</v>
      </c>
      <c r="AL62" s="235"/>
      <c r="AM62" s="207"/>
      <c r="AN62" s="201"/>
      <c r="AO62" s="202">
        <f>AE62-AG62</f>
        <v>48</v>
      </c>
      <c r="AP62" s="201"/>
      <c r="AQ62" s="202">
        <f>AG62/18</f>
        <v>4</v>
      </c>
      <c r="AR62" s="235"/>
      <c r="AS62" s="207"/>
      <c r="AT62" s="201"/>
      <c r="AU62" s="202"/>
      <c r="AV62" s="235"/>
      <c r="AW62" s="207"/>
      <c r="AX62" s="201"/>
      <c r="AY62" s="202"/>
      <c r="AZ62" s="212"/>
      <c r="BA62" s="235"/>
      <c r="BB62" s="201"/>
      <c r="BC62" s="202"/>
      <c r="BD62" s="212"/>
      <c r="BE62" s="235"/>
      <c r="BF62" s="201"/>
      <c r="BG62" s="10"/>
      <c r="BH62" s="5"/>
      <c r="BI62" s="5"/>
      <c r="BJ62" s="5"/>
    </row>
    <row r="63" spans="4:62" s="1" customFormat="1" ht="18" customHeight="1">
      <c r="D63" s="299" t="s">
        <v>42</v>
      </c>
      <c r="E63" s="300"/>
      <c r="F63" s="301"/>
      <c r="G63" s="242" t="s">
        <v>121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4"/>
      <c r="U63" s="202"/>
      <c r="V63" s="212"/>
      <c r="W63" s="207" t="s">
        <v>14</v>
      </c>
      <c r="X63" s="201"/>
      <c r="Y63" s="202"/>
      <c r="Z63" s="235"/>
      <c r="AA63" s="207"/>
      <c r="AB63" s="201"/>
      <c r="AC63" s="202">
        <v>4</v>
      </c>
      <c r="AD63" s="235"/>
      <c r="AE63" s="207">
        <f t="shared" si="4"/>
        <v>120</v>
      </c>
      <c r="AF63" s="201"/>
      <c r="AG63" s="202">
        <f t="shared" si="5"/>
        <v>72</v>
      </c>
      <c r="AH63" s="235"/>
      <c r="AI63" s="202">
        <v>36</v>
      </c>
      <c r="AJ63" s="212"/>
      <c r="AK63" s="235">
        <v>36</v>
      </c>
      <c r="AL63" s="235"/>
      <c r="AM63" s="207"/>
      <c r="AN63" s="201"/>
      <c r="AO63" s="202">
        <f t="shared" si="6"/>
        <v>48</v>
      </c>
      <c r="AP63" s="201"/>
      <c r="AQ63" s="202"/>
      <c r="AR63" s="235"/>
      <c r="AS63" s="207"/>
      <c r="AT63" s="201"/>
      <c r="AU63" s="202"/>
      <c r="AV63" s="235"/>
      <c r="AW63" s="207"/>
      <c r="AX63" s="201"/>
      <c r="AY63" s="202">
        <f>AG63/18</f>
        <v>4</v>
      </c>
      <c r="AZ63" s="212"/>
      <c r="BA63" s="235"/>
      <c r="BB63" s="201"/>
      <c r="BC63" s="202"/>
      <c r="BD63" s="212"/>
      <c r="BE63" s="235"/>
      <c r="BF63" s="201"/>
      <c r="BG63" s="10"/>
      <c r="BH63" s="5"/>
      <c r="BI63" s="5"/>
      <c r="BJ63" s="5"/>
    </row>
    <row r="64" spans="4:62" s="1" customFormat="1" ht="42" customHeight="1">
      <c r="D64" s="299" t="s">
        <v>43</v>
      </c>
      <c r="E64" s="300"/>
      <c r="F64" s="301"/>
      <c r="G64" s="242" t="s">
        <v>122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4"/>
      <c r="U64" s="202">
        <v>5</v>
      </c>
      <c r="V64" s="212"/>
      <c r="W64" s="207"/>
      <c r="X64" s="201"/>
      <c r="Y64" s="202"/>
      <c r="Z64" s="235"/>
      <c r="AA64" s="207"/>
      <c r="AB64" s="201"/>
      <c r="AC64" s="202">
        <v>5</v>
      </c>
      <c r="AD64" s="235"/>
      <c r="AE64" s="207">
        <f>AC64*30</f>
        <v>150</v>
      </c>
      <c r="AF64" s="201"/>
      <c r="AG64" s="202">
        <f>AI64+AK64+AM64</f>
        <v>72</v>
      </c>
      <c r="AH64" s="235"/>
      <c r="AI64" s="202">
        <v>36</v>
      </c>
      <c r="AJ64" s="212"/>
      <c r="AK64" s="235">
        <v>36</v>
      </c>
      <c r="AL64" s="235"/>
      <c r="AM64" s="207"/>
      <c r="AN64" s="201"/>
      <c r="AO64" s="202">
        <f>AE64-AG64</f>
        <v>78</v>
      </c>
      <c r="AP64" s="201"/>
      <c r="AQ64" s="202"/>
      <c r="AR64" s="235"/>
      <c r="AS64" s="207"/>
      <c r="AT64" s="201"/>
      <c r="AU64" s="202"/>
      <c r="AV64" s="235"/>
      <c r="AW64" s="207"/>
      <c r="AX64" s="201"/>
      <c r="AY64" s="202">
        <f>AG64/18</f>
        <v>4</v>
      </c>
      <c r="AZ64" s="212"/>
      <c r="BA64" s="235"/>
      <c r="BB64" s="201"/>
      <c r="BC64" s="202"/>
      <c r="BD64" s="212"/>
      <c r="BE64" s="235"/>
      <c r="BF64" s="201"/>
      <c r="BG64" s="10"/>
      <c r="BH64" s="5"/>
      <c r="BI64" s="5"/>
      <c r="BJ64" s="5"/>
    </row>
    <row r="65" spans="4:62" s="1" customFormat="1" ht="22.5">
      <c r="D65" s="299" t="s">
        <v>44</v>
      </c>
      <c r="E65" s="300"/>
      <c r="F65" s="301"/>
      <c r="G65" s="217" t="s">
        <v>123</v>
      </c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9"/>
      <c r="U65" s="202"/>
      <c r="V65" s="212"/>
      <c r="W65" s="207">
        <v>2</v>
      </c>
      <c r="X65" s="201"/>
      <c r="Y65" s="202"/>
      <c r="Z65" s="212"/>
      <c r="AA65" s="207"/>
      <c r="AB65" s="201"/>
      <c r="AC65" s="202">
        <v>4</v>
      </c>
      <c r="AD65" s="212"/>
      <c r="AE65" s="207">
        <f>AC65*30</f>
        <v>120</v>
      </c>
      <c r="AF65" s="201"/>
      <c r="AG65" s="202">
        <f>AI65+AK65+AM65</f>
        <v>54</v>
      </c>
      <c r="AH65" s="235"/>
      <c r="AI65" s="202">
        <v>36</v>
      </c>
      <c r="AJ65" s="212"/>
      <c r="AK65" s="235">
        <v>18</v>
      </c>
      <c r="AL65" s="212"/>
      <c r="AM65" s="207"/>
      <c r="AN65" s="201"/>
      <c r="AO65" s="202">
        <f>AE65-AG65</f>
        <v>66</v>
      </c>
      <c r="AP65" s="201"/>
      <c r="AQ65" s="202"/>
      <c r="AR65" s="212"/>
      <c r="AS65" s="235">
        <f>AG65/18</f>
        <v>3</v>
      </c>
      <c r="AT65" s="201"/>
      <c r="AU65" s="202"/>
      <c r="AV65" s="212"/>
      <c r="AW65" s="235"/>
      <c r="AX65" s="201"/>
      <c r="AY65" s="202"/>
      <c r="AZ65" s="212"/>
      <c r="BA65" s="235"/>
      <c r="BB65" s="201"/>
      <c r="BC65" s="202"/>
      <c r="BD65" s="212"/>
      <c r="BE65" s="235"/>
      <c r="BF65" s="201"/>
      <c r="BG65" s="10"/>
      <c r="BH65" s="5"/>
      <c r="BI65" s="5"/>
      <c r="BJ65" s="5"/>
    </row>
    <row r="66" spans="4:62" s="1" customFormat="1" ht="19.5" customHeight="1">
      <c r="D66" s="299" t="s">
        <v>45</v>
      </c>
      <c r="E66" s="300"/>
      <c r="F66" s="301"/>
      <c r="G66" s="242" t="s">
        <v>124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4"/>
      <c r="U66" s="202">
        <v>6</v>
      </c>
      <c r="V66" s="212"/>
      <c r="W66" s="207"/>
      <c r="X66" s="201"/>
      <c r="Y66" s="202"/>
      <c r="Z66" s="235"/>
      <c r="AA66" s="207"/>
      <c r="AB66" s="201"/>
      <c r="AC66" s="202">
        <v>5</v>
      </c>
      <c r="AD66" s="235"/>
      <c r="AE66" s="207">
        <f t="shared" si="4"/>
        <v>150</v>
      </c>
      <c r="AF66" s="201"/>
      <c r="AG66" s="202">
        <f t="shared" si="5"/>
        <v>72</v>
      </c>
      <c r="AH66" s="235"/>
      <c r="AI66" s="202">
        <v>36</v>
      </c>
      <c r="AJ66" s="212"/>
      <c r="AK66" s="235">
        <v>36</v>
      </c>
      <c r="AL66" s="235"/>
      <c r="AM66" s="207"/>
      <c r="AN66" s="201"/>
      <c r="AO66" s="202">
        <f t="shared" si="6"/>
        <v>78</v>
      </c>
      <c r="AP66" s="201"/>
      <c r="AQ66" s="202"/>
      <c r="AR66" s="235"/>
      <c r="AS66" s="207"/>
      <c r="AT66" s="201"/>
      <c r="AU66" s="202"/>
      <c r="AV66" s="235"/>
      <c r="AW66" s="207"/>
      <c r="AX66" s="201"/>
      <c r="AY66" s="202"/>
      <c r="AZ66" s="212"/>
      <c r="BA66" s="235">
        <f>AG66/18</f>
        <v>4</v>
      </c>
      <c r="BB66" s="201"/>
      <c r="BC66" s="202"/>
      <c r="BD66" s="212"/>
      <c r="BE66" s="235"/>
      <c r="BF66" s="201"/>
      <c r="BG66" s="10"/>
      <c r="BH66" s="5"/>
      <c r="BI66" s="5"/>
      <c r="BJ66" s="5"/>
    </row>
    <row r="67" spans="4:62" s="1" customFormat="1" ht="22.5" customHeight="1">
      <c r="D67" s="299" t="s">
        <v>46</v>
      </c>
      <c r="E67" s="300"/>
      <c r="F67" s="301"/>
      <c r="G67" s="242" t="s">
        <v>125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4"/>
      <c r="U67" s="202"/>
      <c r="V67" s="212"/>
      <c r="W67" s="207">
        <v>2</v>
      </c>
      <c r="X67" s="201"/>
      <c r="Y67" s="202"/>
      <c r="Z67" s="235"/>
      <c r="AA67" s="207"/>
      <c r="AB67" s="201"/>
      <c r="AC67" s="202">
        <v>4.5</v>
      </c>
      <c r="AD67" s="235"/>
      <c r="AE67" s="207">
        <f t="shared" si="4"/>
        <v>135</v>
      </c>
      <c r="AF67" s="201"/>
      <c r="AG67" s="202">
        <f t="shared" si="5"/>
        <v>72</v>
      </c>
      <c r="AH67" s="235"/>
      <c r="AI67" s="202">
        <v>36</v>
      </c>
      <c r="AJ67" s="212"/>
      <c r="AK67" s="235">
        <v>36</v>
      </c>
      <c r="AL67" s="235"/>
      <c r="AM67" s="207"/>
      <c r="AN67" s="201"/>
      <c r="AO67" s="202">
        <f t="shared" si="6"/>
        <v>63</v>
      </c>
      <c r="AP67" s="201"/>
      <c r="AQ67" s="202"/>
      <c r="AR67" s="235"/>
      <c r="AS67" s="207">
        <f>AG67/18</f>
        <v>4</v>
      </c>
      <c r="AT67" s="201"/>
      <c r="AU67" s="202"/>
      <c r="AV67" s="235"/>
      <c r="AW67" s="207"/>
      <c r="AX67" s="201"/>
      <c r="AY67" s="202"/>
      <c r="AZ67" s="212"/>
      <c r="BA67" s="235"/>
      <c r="BB67" s="201"/>
      <c r="BC67" s="202"/>
      <c r="BD67" s="212"/>
      <c r="BE67" s="235"/>
      <c r="BF67" s="201"/>
      <c r="BG67" s="10"/>
      <c r="BH67" s="5"/>
      <c r="BI67" s="5"/>
      <c r="BJ67" s="5"/>
    </row>
    <row r="68" spans="4:62" s="1" customFormat="1" ht="22.5" customHeight="1" thickBot="1">
      <c r="D68" s="299" t="s">
        <v>47</v>
      </c>
      <c r="E68" s="300"/>
      <c r="F68" s="301"/>
      <c r="G68" s="242" t="s">
        <v>126</v>
      </c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4"/>
      <c r="U68" s="202"/>
      <c r="V68" s="212"/>
      <c r="W68" s="207">
        <v>8</v>
      </c>
      <c r="X68" s="201"/>
      <c r="Y68" s="202"/>
      <c r="Z68" s="235"/>
      <c r="AA68" s="207"/>
      <c r="AB68" s="201"/>
      <c r="AC68" s="202">
        <v>2</v>
      </c>
      <c r="AD68" s="235"/>
      <c r="AE68" s="207">
        <f t="shared" si="4"/>
        <v>60</v>
      </c>
      <c r="AF68" s="201"/>
      <c r="AG68" s="202">
        <f t="shared" si="5"/>
        <v>36</v>
      </c>
      <c r="AH68" s="235"/>
      <c r="AI68" s="202">
        <v>18</v>
      </c>
      <c r="AJ68" s="212"/>
      <c r="AK68" s="235">
        <v>18</v>
      </c>
      <c r="AL68" s="235"/>
      <c r="AM68" s="207"/>
      <c r="AN68" s="201"/>
      <c r="AO68" s="202">
        <f t="shared" si="6"/>
        <v>24</v>
      </c>
      <c r="AP68" s="201"/>
      <c r="AQ68" s="202"/>
      <c r="AR68" s="235"/>
      <c r="AS68" s="207"/>
      <c r="AT68" s="201"/>
      <c r="AU68" s="202"/>
      <c r="AV68" s="235"/>
      <c r="AW68" s="207"/>
      <c r="AX68" s="201"/>
      <c r="AY68" s="202"/>
      <c r="AZ68" s="212"/>
      <c r="BA68" s="235"/>
      <c r="BB68" s="201"/>
      <c r="BC68" s="202"/>
      <c r="BD68" s="212"/>
      <c r="BE68" s="235">
        <f>AG68/9</f>
        <v>4</v>
      </c>
      <c r="BF68" s="201"/>
      <c r="BG68" s="10"/>
      <c r="BH68" s="5"/>
      <c r="BI68" s="5"/>
      <c r="BJ68" s="5"/>
    </row>
    <row r="69" spans="4:62" s="1" customFormat="1" ht="18" customHeight="1" thickBot="1">
      <c r="D69" s="321" t="s">
        <v>162</v>
      </c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3"/>
      <c r="U69" s="280">
        <v>5</v>
      </c>
      <c r="V69" s="281"/>
      <c r="W69" s="281">
        <v>5</v>
      </c>
      <c r="X69" s="279"/>
      <c r="Y69" s="280"/>
      <c r="Z69" s="281"/>
      <c r="AA69" s="281"/>
      <c r="AB69" s="279"/>
      <c r="AC69" s="280">
        <f>SUM(AC59:AD68)</f>
        <v>43.5</v>
      </c>
      <c r="AD69" s="281"/>
      <c r="AE69" s="285">
        <f>SUM(AE59:AF68)</f>
        <v>1305</v>
      </c>
      <c r="AF69" s="286"/>
      <c r="AG69" s="287">
        <f>SUM(AG59:AH68)</f>
        <v>666</v>
      </c>
      <c r="AH69" s="288"/>
      <c r="AI69" s="280">
        <f>SUM(AI59:AJ68)</f>
        <v>342</v>
      </c>
      <c r="AJ69" s="281"/>
      <c r="AK69" s="278">
        <f>SUM(AK59:AL68)</f>
        <v>324</v>
      </c>
      <c r="AL69" s="281"/>
      <c r="AM69" s="281"/>
      <c r="AN69" s="279"/>
      <c r="AO69" s="287">
        <f>SUM(AO59:AP68)</f>
        <v>639</v>
      </c>
      <c r="AP69" s="286"/>
      <c r="AQ69" s="280">
        <f>SUM(AQ62:AR68)</f>
        <v>4</v>
      </c>
      <c r="AR69" s="281"/>
      <c r="AS69" s="278">
        <f>SUM(AS65:AT68)</f>
        <v>7</v>
      </c>
      <c r="AT69" s="279"/>
      <c r="AU69" s="280">
        <f>SUM(AU59:AV68)</f>
        <v>8</v>
      </c>
      <c r="AV69" s="281"/>
      <c r="AW69" s="278">
        <f>SUM(AW59:AX68)</f>
        <v>4</v>
      </c>
      <c r="AX69" s="279"/>
      <c r="AY69" s="280">
        <f>SUM(AY59:AZ68)</f>
        <v>8</v>
      </c>
      <c r="AZ69" s="281"/>
      <c r="BA69" s="278">
        <f>SUM(BA66:BB68)</f>
        <v>4</v>
      </c>
      <c r="BB69" s="279"/>
      <c r="BC69" s="280"/>
      <c r="BD69" s="281"/>
      <c r="BE69" s="278">
        <f>SUM(BE68)</f>
        <v>4</v>
      </c>
      <c r="BF69" s="279"/>
      <c r="BG69" s="10"/>
      <c r="BH69" s="5"/>
      <c r="BI69" s="5"/>
      <c r="BJ69" s="5"/>
    </row>
    <row r="70" spans="4:62" s="1" customFormat="1" ht="20.25" customHeight="1" thickBot="1">
      <c r="D70" s="296" t="s">
        <v>202</v>
      </c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8"/>
      <c r="BG70" s="10"/>
      <c r="BH70" s="5"/>
      <c r="BI70" s="5"/>
      <c r="BJ70" s="5"/>
    </row>
    <row r="71" spans="4:62" s="1" customFormat="1" ht="54" customHeight="1">
      <c r="D71" s="305" t="s">
        <v>48</v>
      </c>
      <c r="E71" s="306"/>
      <c r="F71" s="307"/>
      <c r="G71" s="242" t="s">
        <v>158</v>
      </c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4"/>
      <c r="U71" s="202"/>
      <c r="V71" s="212"/>
      <c r="W71" s="207">
        <v>6</v>
      </c>
      <c r="X71" s="201"/>
      <c r="Y71" s="202"/>
      <c r="Z71" s="235"/>
      <c r="AA71" s="207"/>
      <c r="AB71" s="201"/>
      <c r="AC71" s="202">
        <v>4</v>
      </c>
      <c r="AD71" s="235"/>
      <c r="AE71" s="207">
        <f>AC71*30</f>
        <v>120</v>
      </c>
      <c r="AF71" s="201"/>
      <c r="AG71" s="202">
        <f>AI71+AK71+AM71</f>
        <v>54</v>
      </c>
      <c r="AH71" s="235"/>
      <c r="AI71" s="202">
        <v>36</v>
      </c>
      <c r="AJ71" s="212"/>
      <c r="AK71" s="235">
        <v>18</v>
      </c>
      <c r="AL71" s="235"/>
      <c r="AM71" s="207"/>
      <c r="AN71" s="201"/>
      <c r="AO71" s="202">
        <f>AE71-AG71</f>
        <v>66</v>
      </c>
      <c r="AP71" s="201"/>
      <c r="AQ71" s="202"/>
      <c r="AR71" s="235"/>
      <c r="AS71" s="207"/>
      <c r="AT71" s="201"/>
      <c r="AU71" s="202"/>
      <c r="AV71" s="235"/>
      <c r="AW71" s="207"/>
      <c r="AX71" s="201"/>
      <c r="AY71" s="202"/>
      <c r="AZ71" s="212"/>
      <c r="BA71" s="235">
        <f>AG71/18</f>
        <v>3</v>
      </c>
      <c r="BB71" s="201"/>
      <c r="BC71" s="202"/>
      <c r="BD71" s="212"/>
      <c r="BE71" s="235"/>
      <c r="BF71" s="201"/>
      <c r="BG71" s="10"/>
      <c r="BH71" s="5"/>
      <c r="BI71" s="5"/>
      <c r="BJ71" s="5"/>
    </row>
    <row r="72" spans="4:62" s="1" customFormat="1" ht="44.25" customHeight="1">
      <c r="D72" s="305" t="s">
        <v>49</v>
      </c>
      <c r="E72" s="306"/>
      <c r="F72" s="307"/>
      <c r="G72" s="217" t="s">
        <v>159</v>
      </c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9"/>
      <c r="U72" s="202"/>
      <c r="V72" s="212"/>
      <c r="W72" s="207">
        <v>7</v>
      </c>
      <c r="X72" s="201"/>
      <c r="Y72" s="202"/>
      <c r="Z72" s="212"/>
      <c r="AA72" s="207"/>
      <c r="AB72" s="201"/>
      <c r="AC72" s="202">
        <v>4</v>
      </c>
      <c r="AD72" s="212"/>
      <c r="AE72" s="207">
        <f>AC72*30</f>
        <v>120</v>
      </c>
      <c r="AF72" s="201"/>
      <c r="AG72" s="202">
        <f>AI72+AK72+AM72</f>
        <v>54</v>
      </c>
      <c r="AH72" s="235"/>
      <c r="AI72" s="202">
        <v>36</v>
      </c>
      <c r="AJ72" s="212"/>
      <c r="AK72" s="235">
        <v>18</v>
      </c>
      <c r="AL72" s="212"/>
      <c r="AM72" s="207"/>
      <c r="AN72" s="201"/>
      <c r="AO72" s="202">
        <f>AE72-AG72</f>
        <v>66</v>
      </c>
      <c r="AP72" s="201"/>
      <c r="AQ72" s="202"/>
      <c r="AR72" s="212"/>
      <c r="AS72" s="235"/>
      <c r="AT72" s="201"/>
      <c r="AU72" s="202"/>
      <c r="AV72" s="212"/>
      <c r="AW72" s="235"/>
      <c r="AX72" s="201"/>
      <c r="AY72" s="202"/>
      <c r="AZ72" s="212"/>
      <c r="BA72" s="235"/>
      <c r="BB72" s="201"/>
      <c r="BC72" s="202">
        <f>AG72/18</f>
        <v>3</v>
      </c>
      <c r="BD72" s="212"/>
      <c r="BE72" s="235"/>
      <c r="BF72" s="201"/>
      <c r="BG72" s="10"/>
      <c r="BH72" s="5"/>
      <c r="BI72" s="5"/>
      <c r="BJ72" s="5"/>
    </row>
    <row r="73" spans="4:62" s="1" customFormat="1" ht="45" customHeight="1">
      <c r="D73" s="305" t="s">
        <v>50</v>
      </c>
      <c r="E73" s="306"/>
      <c r="F73" s="307"/>
      <c r="G73" s="242" t="s">
        <v>160</v>
      </c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4"/>
      <c r="U73" s="202"/>
      <c r="V73" s="212"/>
      <c r="W73" s="207">
        <v>7</v>
      </c>
      <c r="X73" s="201"/>
      <c r="Y73" s="202"/>
      <c r="Z73" s="235"/>
      <c r="AA73" s="207"/>
      <c r="AB73" s="201"/>
      <c r="AC73" s="202">
        <v>4</v>
      </c>
      <c r="AD73" s="235"/>
      <c r="AE73" s="207">
        <f>AC73*30</f>
        <v>120</v>
      </c>
      <c r="AF73" s="201"/>
      <c r="AG73" s="202">
        <f>AI73+AK73+AM73</f>
        <v>54</v>
      </c>
      <c r="AH73" s="235"/>
      <c r="AI73" s="202">
        <v>36</v>
      </c>
      <c r="AJ73" s="212"/>
      <c r="AK73" s="235">
        <v>18</v>
      </c>
      <c r="AL73" s="235"/>
      <c r="AM73" s="207"/>
      <c r="AN73" s="201"/>
      <c r="AO73" s="202">
        <f>AE73-AG73</f>
        <v>66</v>
      </c>
      <c r="AP73" s="201"/>
      <c r="AQ73" s="202"/>
      <c r="AR73" s="235"/>
      <c r="AS73" s="207"/>
      <c r="AT73" s="201"/>
      <c r="AU73" s="202"/>
      <c r="AV73" s="235"/>
      <c r="AW73" s="207"/>
      <c r="AX73" s="201"/>
      <c r="AY73" s="202"/>
      <c r="AZ73" s="212"/>
      <c r="BA73" s="235"/>
      <c r="BB73" s="201"/>
      <c r="BC73" s="202">
        <f>AG73/18</f>
        <v>3</v>
      </c>
      <c r="BD73" s="212"/>
      <c r="BE73" s="235"/>
      <c r="BF73" s="201"/>
      <c r="BG73" s="10"/>
      <c r="BH73" s="5"/>
      <c r="BI73" s="5"/>
      <c r="BJ73" s="5"/>
    </row>
    <row r="74" spans="4:62" s="1" customFormat="1" ht="45.75" customHeight="1" thickBot="1">
      <c r="D74" s="305" t="s">
        <v>51</v>
      </c>
      <c r="E74" s="306"/>
      <c r="F74" s="307"/>
      <c r="G74" s="242" t="s">
        <v>161</v>
      </c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4"/>
      <c r="U74" s="202"/>
      <c r="V74" s="212"/>
      <c r="W74" s="207">
        <v>8</v>
      </c>
      <c r="X74" s="201"/>
      <c r="Y74" s="202"/>
      <c r="Z74" s="235"/>
      <c r="AA74" s="207"/>
      <c r="AB74" s="201"/>
      <c r="AC74" s="202">
        <v>4</v>
      </c>
      <c r="AD74" s="235"/>
      <c r="AE74" s="207">
        <f>AC74*30</f>
        <v>120</v>
      </c>
      <c r="AF74" s="201"/>
      <c r="AG74" s="202">
        <f>AI74+AK74+AM74</f>
        <v>36</v>
      </c>
      <c r="AH74" s="235"/>
      <c r="AI74" s="202">
        <v>18</v>
      </c>
      <c r="AJ74" s="212"/>
      <c r="AK74" s="235">
        <v>18</v>
      </c>
      <c r="AL74" s="235"/>
      <c r="AM74" s="207"/>
      <c r="AN74" s="201"/>
      <c r="AO74" s="202">
        <f>AE74-AG74</f>
        <v>84</v>
      </c>
      <c r="AP74" s="201"/>
      <c r="AQ74" s="202"/>
      <c r="AR74" s="235"/>
      <c r="AS74" s="207"/>
      <c r="AT74" s="201"/>
      <c r="AU74" s="202"/>
      <c r="AV74" s="235"/>
      <c r="AW74" s="207"/>
      <c r="AX74" s="201"/>
      <c r="AY74" s="202"/>
      <c r="AZ74" s="212"/>
      <c r="BA74" s="235"/>
      <c r="BB74" s="201"/>
      <c r="BC74" s="202"/>
      <c r="BD74" s="212"/>
      <c r="BE74" s="235">
        <f>AG74/9</f>
        <v>4</v>
      </c>
      <c r="BF74" s="201"/>
      <c r="BG74" s="10"/>
      <c r="BH74" s="5"/>
      <c r="BI74" s="5"/>
      <c r="BJ74" s="5"/>
    </row>
    <row r="75" spans="4:62" s="1" customFormat="1" ht="18" customHeight="1" thickBot="1">
      <c r="D75" s="321" t="s">
        <v>162</v>
      </c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3"/>
      <c r="U75" s="280"/>
      <c r="V75" s="281"/>
      <c r="W75" s="281">
        <v>4</v>
      </c>
      <c r="X75" s="279"/>
      <c r="Y75" s="280"/>
      <c r="Z75" s="281"/>
      <c r="AA75" s="281"/>
      <c r="AB75" s="279"/>
      <c r="AC75" s="280">
        <f>SUM(AC71:AD74)</f>
        <v>16</v>
      </c>
      <c r="AD75" s="281"/>
      <c r="AE75" s="285">
        <f>SUM(AE71:AF74)</f>
        <v>480</v>
      </c>
      <c r="AF75" s="286"/>
      <c r="AG75" s="287">
        <f>SUM(AG71:AH74)</f>
        <v>198</v>
      </c>
      <c r="AH75" s="288"/>
      <c r="AI75" s="280">
        <f>SUM(AI71:AJ74)</f>
        <v>126</v>
      </c>
      <c r="AJ75" s="281"/>
      <c r="AK75" s="278">
        <f>SUM(AK71:AL74)</f>
        <v>72</v>
      </c>
      <c r="AL75" s="281"/>
      <c r="AM75" s="281"/>
      <c r="AN75" s="279"/>
      <c r="AO75" s="287">
        <f>SUM(AO71:AP74)</f>
        <v>282</v>
      </c>
      <c r="AP75" s="286"/>
      <c r="AQ75" s="280"/>
      <c r="AR75" s="281"/>
      <c r="AS75" s="278"/>
      <c r="AT75" s="279"/>
      <c r="AU75" s="280"/>
      <c r="AV75" s="281"/>
      <c r="AW75" s="278"/>
      <c r="AX75" s="279"/>
      <c r="AY75" s="280"/>
      <c r="AZ75" s="281"/>
      <c r="BA75" s="278">
        <f>SUM(BA71:BB74)</f>
        <v>3</v>
      </c>
      <c r="BB75" s="279"/>
      <c r="BC75" s="280">
        <f>SUM(BC71:BD74)</f>
        <v>6</v>
      </c>
      <c r="BD75" s="281"/>
      <c r="BE75" s="278">
        <f>SUM(BE74:BF74)</f>
        <v>4</v>
      </c>
      <c r="BF75" s="279"/>
      <c r="BG75" s="10"/>
      <c r="BH75" s="5"/>
      <c r="BI75" s="5"/>
      <c r="BJ75" s="5"/>
    </row>
    <row r="76" spans="4:62" s="1" customFormat="1" ht="21" customHeight="1" thickBot="1">
      <c r="D76" s="296" t="s">
        <v>203</v>
      </c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8"/>
      <c r="BG76" s="10"/>
      <c r="BH76" s="5"/>
      <c r="BI76" s="5"/>
      <c r="BJ76" s="5"/>
    </row>
    <row r="77" spans="4:62" s="1" customFormat="1" ht="22.5" customHeight="1">
      <c r="D77" s="299" t="s">
        <v>52</v>
      </c>
      <c r="E77" s="300"/>
      <c r="F77" s="301"/>
      <c r="G77" s="242" t="s">
        <v>281</v>
      </c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4"/>
      <c r="U77" s="202"/>
      <c r="V77" s="212"/>
      <c r="W77" s="207">
        <v>1</v>
      </c>
      <c r="X77" s="201"/>
      <c r="Y77" s="202"/>
      <c r="Z77" s="235"/>
      <c r="AA77" s="207"/>
      <c r="AB77" s="201"/>
      <c r="AC77" s="202">
        <v>2</v>
      </c>
      <c r="AD77" s="235"/>
      <c r="AE77" s="207">
        <f aca="true" t="shared" si="7" ref="AE77:AE85">AC77*30</f>
        <v>60</v>
      </c>
      <c r="AF77" s="201"/>
      <c r="AG77" s="202">
        <f aca="true" t="shared" si="8" ref="AG77:AG83">AI77+AK77+AM77</f>
        <v>36</v>
      </c>
      <c r="AH77" s="235"/>
      <c r="AI77" s="202">
        <v>18</v>
      </c>
      <c r="AJ77" s="212"/>
      <c r="AK77" s="235">
        <v>18</v>
      </c>
      <c r="AL77" s="235"/>
      <c r="AM77" s="207"/>
      <c r="AN77" s="201"/>
      <c r="AO77" s="202">
        <f aca="true" t="shared" si="9" ref="AO77:AO85">AE77-AG77</f>
        <v>24</v>
      </c>
      <c r="AP77" s="201"/>
      <c r="AQ77" s="202">
        <f>AG77/18</f>
        <v>2</v>
      </c>
      <c r="AR77" s="235"/>
      <c r="AS77" s="207"/>
      <c r="AT77" s="201"/>
      <c r="AU77" s="202"/>
      <c r="AV77" s="235"/>
      <c r="AW77" s="207"/>
      <c r="AX77" s="201"/>
      <c r="AY77" s="202"/>
      <c r="AZ77" s="212"/>
      <c r="BA77" s="235"/>
      <c r="BB77" s="201"/>
      <c r="BC77" s="202"/>
      <c r="BD77" s="212"/>
      <c r="BE77" s="235"/>
      <c r="BF77" s="201"/>
      <c r="BG77" s="10"/>
      <c r="BH77" s="5"/>
      <c r="BI77" s="5"/>
      <c r="BJ77" s="5"/>
    </row>
    <row r="78" spans="4:62" s="1" customFormat="1" ht="21.75" customHeight="1">
      <c r="D78" s="299" t="s">
        <v>53</v>
      </c>
      <c r="E78" s="300"/>
      <c r="F78" s="301"/>
      <c r="G78" s="242" t="s">
        <v>282</v>
      </c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4"/>
      <c r="U78" s="202"/>
      <c r="V78" s="212"/>
      <c r="W78" s="207">
        <v>1</v>
      </c>
      <c r="X78" s="201"/>
      <c r="Y78" s="202"/>
      <c r="Z78" s="235"/>
      <c r="AA78" s="207"/>
      <c r="AB78" s="201"/>
      <c r="AC78" s="202">
        <v>2</v>
      </c>
      <c r="AD78" s="235"/>
      <c r="AE78" s="207">
        <f t="shared" si="7"/>
        <v>60</v>
      </c>
      <c r="AF78" s="201"/>
      <c r="AG78" s="202">
        <f t="shared" si="8"/>
        <v>36</v>
      </c>
      <c r="AH78" s="235"/>
      <c r="AI78" s="202">
        <v>18</v>
      </c>
      <c r="AJ78" s="212"/>
      <c r="AK78" s="235">
        <v>18</v>
      </c>
      <c r="AL78" s="235"/>
      <c r="AM78" s="207"/>
      <c r="AN78" s="201"/>
      <c r="AO78" s="202">
        <f t="shared" si="9"/>
        <v>24</v>
      </c>
      <c r="AP78" s="201"/>
      <c r="AQ78" s="202">
        <f>AG78/18</f>
        <v>2</v>
      </c>
      <c r="AR78" s="235"/>
      <c r="AS78" s="207"/>
      <c r="AT78" s="201"/>
      <c r="AU78" s="202"/>
      <c r="AV78" s="235"/>
      <c r="AW78" s="207"/>
      <c r="AX78" s="201"/>
      <c r="AY78" s="202"/>
      <c r="AZ78" s="212"/>
      <c r="BA78" s="235"/>
      <c r="BB78" s="201"/>
      <c r="BC78" s="202"/>
      <c r="BD78" s="212"/>
      <c r="BE78" s="235"/>
      <c r="BF78" s="201"/>
      <c r="BG78" s="10"/>
      <c r="BH78" s="5"/>
      <c r="BI78" s="5"/>
      <c r="BJ78" s="5"/>
    </row>
    <row r="79" spans="4:62" s="1" customFormat="1" ht="26.25" customHeight="1">
      <c r="D79" s="299" t="s">
        <v>54</v>
      </c>
      <c r="E79" s="300"/>
      <c r="F79" s="301"/>
      <c r="G79" s="217" t="s">
        <v>283</v>
      </c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/>
      <c r="U79" s="202"/>
      <c r="V79" s="212"/>
      <c r="W79" s="207">
        <v>4</v>
      </c>
      <c r="X79" s="201"/>
      <c r="Y79" s="202"/>
      <c r="Z79" s="212"/>
      <c r="AA79" s="207"/>
      <c r="AB79" s="201"/>
      <c r="AC79" s="202">
        <v>2</v>
      </c>
      <c r="AD79" s="212"/>
      <c r="AE79" s="207">
        <f t="shared" si="7"/>
        <v>60</v>
      </c>
      <c r="AF79" s="201"/>
      <c r="AG79" s="202">
        <f t="shared" si="8"/>
        <v>36</v>
      </c>
      <c r="AH79" s="235"/>
      <c r="AI79" s="202">
        <v>18</v>
      </c>
      <c r="AJ79" s="212"/>
      <c r="AK79" s="235">
        <v>18</v>
      </c>
      <c r="AL79" s="212"/>
      <c r="AM79" s="207"/>
      <c r="AN79" s="201"/>
      <c r="AO79" s="202">
        <f t="shared" si="9"/>
        <v>24</v>
      </c>
      <c r="AP79" s="201"/>
      <c r="AQ79" s="202"/>
      <c r="AR79" s="235"/>
      <c r="AS79" s="207"/>
      <c r="AT79" s="201"/>
      <c r="AU79" s="202"/>
      <c r="AV79" s="235"/>
      <c r="AW79" s="207">
        <f>AG79/18</f>
        <v>2</v>
      </c>
      <c r="AX79" s="201"/>
      <c r="AY79" s="202"/>
      <c r="AZ79" s="235"/>
      <c r="BA79" s="207"/>
      <c r="BB79" s="201"/>
      <c r="BC79" s="202"/>
      <c r="BD79" s="235"/>
      <c r="BE79" s="207"/>
      <c r="BF79" s="201"/>
      <c r="BG79" s="10"/>
      <c r="BH79" s="5"/>
      <c r="BI79" s="5"/>
      <c r="BJ79" s="5"/>
    </row>
    <row r="80" spans="4:62" s="1" customFormat="1" ht="21" customHeight="1">
      <c r="D80" s="299" t="s">
        <v>55</v>
      </c>
      <c r="E80" s="300"/>
      <c r="F80" s="301"/>
      <c r="G80" s="242" t="s">
        <v>284</v>
      </c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4"/>
      <c r="U80" s="202"/>
      <c r="V80" s="212"/>
      <c r="W80" s="207">
        <v>3</v>
      </c>
      <c r="X80" s="201"/>
      <c r="Y80" s="202"/>
      <c r="Z80" s="235"/>
      <c r="AA80" s="207"/>
      <c r="AB80" s="201"/>
      <c r="AC80" s="202">
        <v>2</v>
      </c>
      <c r="AD80" s="235"/>
      <c r="AE80" s="207">
        <f t="shared" si="7"/>
        <v>60</v>
      </c>
      <c r="AF80" s="201"/>
      <c r="AG80" s="202">
        <f t="shared" si="8"/>
        <v>36</v>
      </c>
      <c r="AH80" s="235"/>
      <c r="AI80" s="202">
        <v>18</v>
      </c>
      <c r="AJ80" s="212"/>
      <c r="AK80" s="235">
        <v>18</v>
      </c>
      <c r="AL80" s="235"/>
      <c r="AM80" s="207"/>
      <c r="AN80" s="201"/>
      <c r="AO80" s="202">
        <f t="shared" si="9"/>
        <v>24</v>
      </c>
      <c r="AP80" s="201"/>
      <c r="AQ80" s="202"/>
      <c r="AR80" s="235"/>
      <c r="AS80" s="207"/>
      <c r="AT80" s="201"/>
      <c r="AU80" s="202">
        <f>AG80/18</f>
        <v>2</v>
      </c>
      <c r="AV80" s="235"/>
      <c r="AW80" s="207"/>
      <c r="AX80" s="201"/>
      <c r="AY80" s="202"/>
      <c r="AZ80" s="212"/>
      <c r="BA80" s="235"/>
      <c r="BB80" s="201"/>
      <c r="BC80" s="202"/>
      <c r="BD80" s="212"/>
      <c r="BE80" s="235"/>
      <c r="BF80" s="201"/>
      <c r="BG80" s="10"/>
      <c r="BH80" s="5"/>
      <c r="BI80" s="5"/>
      <c r="BJ80" s="5"/>
    </row>
    <row r="81" spans="4:62" s="1" customFormat="1" ht="24.75" customHeight="1">
      <c r="D81" s="299" t="s">
        <v>56</v>
      </c>
      <c r="E81" s="300"/>
      <c r="F81" s="301"/>
      <c r="G81" s="242" t="s">
        <v>285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4"/>
      <c r="U81" s="202"/>
      <c r="V81" s="212"/>
      <c r="W81" s="207">
        <v>6</v>
      </c>
      <c r="X81" s="201"/>
      <c r="Y81" s="202"/>
      <c r="Z81" s="235"/>
      <c r="AA81" s="207"/>
      <c r="AB81" s="201"/>
      <c r="AC81" s="202">
        <v>2</v>
      </c>
      <c r="AD81" s="235"/>
      <c r="AE81" s="207">
        <f t="shared" si="7"/>
        <v>60</v>
      </c>
      <c r="AF81" s="201"/>
      <c r="AG81" s="202">
        <f t="shared" si="8"/>
        <v>36</v>
      </c>
      <c r="AH81" s="235"/>
      <c r="AI81" s="202">
        <v>18</v>
      </c>
      <c r="AJ81" s="212"/>
      <c r="AK81" s="235">
        <v>18</v>
      </c>
      <c r="AL81" s="235"/>
      <c r="AM81" s="207"/>
      <c r="AN81" s="201"/>
      <c r="AO81" s="202">
        <f t="shared" si="9"/>
        <v>24</v>
      </c>
      <c r="AP81" s="201"/>
      <c r="AQ81" s="202"/>
      <c r="AR81" s="235"/>
      <c r="AS81" s="207"/>
      <c r="AT81" s="201"/>
      <c r="AU81" s="202"/>
      <c r="AV81" s="235"/>
      <c r="AW81" s="207"/>
      <c r="AX81" s="201"/>
      <c r="AY81" s="202"/>
      <c r="AZ81" s="212"/>
      <c r="BA81" s="235">
        <f>AG81/18</f>
        <v>2</v>
      </c>
      <c r="BB81" s="201"/>
      <c r="BC81" s="202"/>
      <c r="BD81" s="212"/>
      <c r="BE81" s="235"/>
      <c r="BF81" s="201"/>
      <c r="BG81" s="10"/>
      <c r="BH81" s="5"/>
      <c r="BI81" s="5"/>
      <c r="BJ81" s="5"/>
    </row>
    <row r="82" spans="4:62" s="1" customFormat="1" ht="42.75" customHeight="1">
      <c r="D82" s="299" t="s">
        <v>57</v>
      </c>
      <c r="E82" s="300"/>
      <c r="F82" s="301"/>
      <c r="G82" s="242" t="s">
        <v>286</v>
      </c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4"/>
      <c r="U82" s="202"/>
      <c r="V82" s="212"/>
      <c r="W82" s="207">
        <v>6</v>
      </c>
      <c r="X82" s="201"/>
      <c r="Y82" s="202"/>
      <c r="Z82" s="235"/>
      <c r="AA82" s="207"/>
      <c r="AB82" s="201"/>
      <c r="AC82" s="202">
        <v>2</v>
      </c>
      <c r="AD82" s="235"/>
      <c r="AE82" s="207">
        <f t="shared" si="7"/>
        <v>60</v>
      </c>
      <c r="AF82" s="201"/>
      <c r="AG82" s="202">
        <f t="shared" si="8"/>
        <v>36</v>
      </c>
      <c r="AH82" s="235"/>
      <c r="AI82" s="202">
        <v>18</v>
      </c>
      <c r="AJ82" s="212"/>
      <c r="AK82" s="235">
        <v>18</v>
      </c>
      <c r="AL82" s="235"/>
      <c r="AM82" s="207"/>
      <c r="AN82" s="201"/>
      <c r="AO82" s="202">
        <f t="shared" si="9"/>
        <v>24</v>
      </c>
      <c r="AP82" s="201"/>
      <c r="AQ82" s="202"/>
      <c r="AR82" s="235"/>
      <c r="AS82" s="207"/>
      <c r="AT82" s="201"/>
      <c r="AU82" s="202"/>
      <c r="AV82" s="235"/>
      <c r="AW82" s="207"/>
      <c r="AX82" s="201"/>
      <c r="AY82" s="202"/>
      <c r="AZ82" s="212"/>
      <c r="BA82" s="235">
        <f>AG82/18</f>
        <v>2</v>
      </c>
      <c r="BB82" s="201"/>
      <c r="BC82" s="202"/>
      <c r="BD82" s="212"/>
      <c r="BE82" s="235"/>
      <c r="BF82" s="201"/>
      <c r="BG82" s="10"/>
      <c r="BH82" s="5"/>
      <c r="BI82" s="5"/>
      <c r="BJ82" s="5"/>
    </row>
    <row r="83" spans="4:62" s="1" customFormat="1" ht="48" customHeight="1">
      <c r="D83" s="299" t="s">
        <v>58</v>
      </c>
      <c r="E83" s="300"/>
      <c r="F83" s="301"/>
      <c r="G83" s="242" t="s">
        <v>287</v>
      </c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4"/>
      <c r="U83" s="202"/>
      <c r="V83" s="212"/>
      <c r="W83" s="207">
        <v>7</v>
      </c>
      <c r="X83" s="201"/>
      <c r="Y83" s="202"/>
      <c r="Z83" s="235"/>
      <c r="AA83" s="207"/>
      <c r="AB83" s="201"/>
      <c r="AC83" s="202">
        <v>2</v>
      </c>
      <c r="AD83" s="235"/>
      <c r="AE83" s="207">
        <f t="shared" si="7"/>
        <v>60</v>
      </c>
      <c r="AF83" s="201"/>
      <c r="AG83" s="202">
        <f t="shared" si="8"/>
        <v>36</v>
      </c>
      <c r="AH83" s="235"/>
      <c r="AI83" s="202">
        <v>18</v>
      </c>
      <c r="AJ83" s="212"/>
      <c r="AK83" s="235">
        <v>18</v>
      </c>
      <c r="AL83" s="235"/>
      <c r="AM83" s="207"/>
      <c r="AN83" s="201"/>
      <c r="AO83" s="202">
        <f t="shared" si="9"/>
        <v>24</v>
      </c>
      <c r="AP83" s="201"/>
      <c r="AQ83" s="202"/>
      <c r="AR83" s="235"/>
      <c r="AS83" s="207"/>
      <c r="AT83" s="201"/>
      <c r="AU83" s="202"/>
      <c r="AV83" s="235"/>
      <c r="AW83" s="207"/>
      <c r="AX83" s="201"/>
      <c r="AY83" s="202"/>
      <c r="AZ83" s="212"/>
      <c r="BA83" s="235"/>
      <c r="BB83" s="201"/>
      <c r="BC83" s="202">
        <f>AG83/18</f>
        <v>2</v>
      </c>
      <c r="BD83" s="212"/>
      <c r="BE83" s="235"/>
      <c r="BF83" s="201"/>
      <c r="BG83" s="10"/>
      <c r="BH83" s="5"/>
      <c r="BI83" s="5"/>
      <c r="BJ83" s="5"/>
    </row>
    <row r="84" spans="4:62" s="1" customFormat="1" ht="24" customHeight="1">
      <c r="D84" s="299" t="s">
        <v>59</v>
      </c>
      <c r="E84" s="300"/>
      <c r="F84" s="301"/>
      <c r="G84" s="242" t="s">
        <v>127</v>
      </c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4"/>
      <c r="U84" s="202"/>
      <c r="V84" s="212"/>
      <c r="W84" s="207" t="s">
        <v>15</v>
      </c>
      <c r="X84" s="201"/>
      <c r="Y84" s="202"/>
      <c r="Z84" s="235"/>
      <c r="AA84" s="207"/>
      <c r="AB84" s="201"/>
      <c r="AC84" s="202">
        <v>6</v>
      </c>
      <c r="AD84" s="235"/>
      <c r="AE84" s="207">
        <f t="shared" si="7"/>
        <v>180</v>
      </c>
      <c r="AF84" s="201"/>
      <c r="AG84" s="202">
        <f>AK84</f>
        <v>144</v>
      </c>
      <c r="AH84" s="235"/>
      <c r="AI84" s="202"/>
      <c r="AJ84" s="212"/>
      <c r="AK84" s="235">
        <v>144</v>
      </c>
      <c r="AL84" s="235"/>
      <c r="AM84" s="207"/>
      <c r="AN84" s="201"/>
      <c r="AO84" s="202">
        <f t="shared" si="9"/>
        <v>36</v>
      </c>
      <c r="AP84" s="201"/>
      <c r="AQ84" s="202">
        <v>2</v>
      </c>
      <c r="AR84" s="235"/>
      <c r="AS84" s="207">
        <v>2</v>
      </c>
      <c r="AT84" s="201"/>
      <c r="AU84" s="202">
        <v>2</v>
      </c>
      <c r="AV84" s="235"/>
      <c r="AW84" s="207">
        <v>2</v>
      </c>
      <c r="AX84" s="201"/>
      <c r="AY84" s="202"/>
      <c r="AZ84" s="212"/>
      <c r="BA84" s="235"/>
      <c r="BB84" s="201"/>
      <c r="BC84" s="202"/>
      <c r="BD84" s="212"/>
      <c r="BE84" s="235"/>
      <c r="BF84" s="201"/>
      <c r="BG84" s="10"/>
      <c r="BH84" s="5"/>
      <c r="BI84" s="5"/>
      <c r="BJ84" s="5"/>
    </row>
    <row r="85" spans="4:62" s="1" customFormat="1" ht="45.75" customHeight="1" thickBot="1">
      <c r="D85" s="299" t="s">
        <v>60</v>
      </c>
      <c r="E85" s="300"/>
      <c r="F85" s="301"/>
      <c r="G85" s="242" t="s">
        <v>288</v>
      </c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4"/>
      <c r="U85" s="202"/>
      <c r="V85" s="212"/>
      <c r="W85" s="207" t="s">
        <v>21</v>
      </c>
      <c r="X85" s="201"/>
      <c r="Y85" s="202"/>
      <c r="Z85" s="235"/>
      <c r="AA85" s="207"/>
      <c r="AB85" s="201"/>
      <c r="AC85" s="202">
        <v>4</v>
      </c>
      <c r="AD85" s="235"/>
      <c r="AE85" s="207">
        <f t="shared" si="7"/>
        <v>120</v>
      </c>
      <c r="AF85" s="201"/>
      <c r="AG85" s="202">
        <f>AI85+AK85+AM85</f>
        <v>90</v>
      </c>
      <c r="AH85" s="235"/>
      <c r="AI85" s="202"/>
      <c r="AJ85" s="212"/>
      <c r="AK85" s="235">
        <v>90</v>
      </c>
      <c r="AL85" s="235"/>
      <c r="AM85" s="207"/>
      <c r="AN85" s="201"/>
      <c r="AO85" s="202">
        <f t="shared" si="9"/>
        <v>30</v>
      </c>
      <c r="AP85" s="201"/>
      <c r="AQ85" s="202"/>
      <c r="AR85" s="235"/>
      <c r="AS85" s="207"/>
      <c r="AT85" s="201"/>
      <c r="AU85" s="202"/>
      <c r="AV85" s="235"/>
      <c r="AW85" s="207"/>
      <c r="AX85" s="201"/>
      <c r="AY85" s="202">
        <v>2</v>
      </c>
      <c r="AZ85" s="212"/>
      <c r="BA85" s="235">
        <v>1</v>
      </c>
      <c r="BB85" s="201"/>
      <c r="BC85" s="202">
        <v>2</v>
      </c>
      <c r="BD85" s="212"/>
      <c r="BE85" s="235"/>
      <c r="BF85" s="201"/>
      <c r="BG85" s="10"/>
      <c r="BH85" s="5"/>
      <c r="BI85" s="5"/>
      <c r="BJ85" s="5"/>
    </row>
    <row r="86" spans="4:62" s="1" customFormat="1" ht="18.75" customHeight="1" thickBot="1">
      <c r="D86" s="321" t="s">
        <v>162</v>
      </c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3"/>
      <c r="U86" s="280"/>
      <c r="V86" s="281"/>
      <c r="W86" s="281">
        <v>11</v>
      </c>
      <c r="X86" s="279"/>
      <c r="Y86" s="280"/>
      <c r="Z86" s="281"/>
      <c r="AA86" s="281"/>
      <c r="AB86" s="279"/>
      <c r="AC86" s="280">
        <f>SUM(AC77:AD85)</f>
        <v>24</v>
      </c>
      <c r="AD86" s="281"/>
      <c r="AE86" s="285">
        <f>SUM(AE77:AF85)</f>
        <v>720</v>
      </c>
      <c r="AF86" s="286"/>
      <c r="AG86" s="287">
        <f>SUM(AG77:AH85)</f>
        <v>486</v>
      </c>
      <c r="AH86" s="288"/>
      <c r="AI86" s="280">
        <f>SUM(AI77:AJ85)</f>
        <v>126</v>
      </c>
      <c r="AJ86" s="281"/>
      <c r="AK86" s="278">
        <f>SUM(AK77:AL85)</f>
        <v>360</v>
      </c>
      <c r="AL86" s="281"/>
      <c r="AM86" s="281"/>
      <c r="AN86" s="279"/>
      <c r="AO86" s="287">
        <f>SUM(AO77:AP85)</f>
        <v>234</v>
      </c>
      <c r="AP86" s="286"/>
      <c r="AQ86" s="280">
        <f>SUM(AQ77:AR85)</f>
        <v>6</v>
      </c>
      <c r="AR86" s="281"/>
      <c r="AS86" s="278">
        <f>SUM(AS84:AT85)</f>
        <v>2</v>
      </c>
      <c r="AT86" s="279"/>
      <c r="AU86" s="280">
        <f>SUM(AU77:AV85)</f>
        <v>4</v>
      </c>
      <c r="AV86" s="281"/>
      <c r="AW86" s="278">
        <f>SUM(AW77:AX85)</f>
        <v>4</v>
      </c>
      <c r="AX86" s="279"/>
      <c r="AY86" s="280">
        <f>SUM(AY85)</f>
        <v>2</v>
      </c>
      <c r="AZ86" s="281"/>
      <c r="BA86" s="278">
        <f>SUM(BA78:BB85)</f>
        <v>5</v>
      </c>
      <c r="BB86" s="279"/>
      <c r="BC86" s="280">
        <f>SUM(BC82:BD85)</f>
        <v>4</v>
      </c>
      <c r="BD86" s="281"/>
      <c r="BE86" s="278"/>
      <c r="BF86" s="279"/>
      <c r="BG86" s="10"/>
      <c r="BH86" s="5"/>
      <c r="BI86" s="5"/>
      <c r="BJ86" s="5"/>
    </row>
    <row r="87" spans="4:62" s="1" customFormat="1" ht="20.25" customHeight="1" thickBot="1">
      <c r="D87" s="318" t="s">
        <v>164</v>
      </c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20"/>
      <c r="U87" s="280">
        <f>U57+U69+U75</f>
        <v>11</v>
      </c>
      <c r="V87" s="281"/>
      <c r="W87" s="281">
        <f>W57+W69+W75+W86</f>
        <v>26</v>
      </c>
      <c r="X87" s="279"/>
      <c r="Y87" s="280"/>
      <c r="Z87" s="281"/>
      <c r="AA87" s="281"/>
      <c r="AB87" s="279"/>
      <c r="AC87" s="280">
        <f>AC57+AC69+AC75+AC86</f>
        <v>133</v>
      </c>
      <c r="AD87" s="281"/>
      <c r="AE87" s="285">
        <f>AE57+AE69+AE75+AE86</f>
        <v>3990</v>
      </c>
      <c r="AF87" s="286"/>
      <c r="AG87" s="287">
        <f>AG57+AG69+AG75+AG86</f>
        <v>2160</v>
      </c>
      <c r="AH87" s="288"/>
      <c r="AI87" s="280">
        <f>AI57+AI69+AI75+AI86</f>
        <v>972</v>
      </c>
      <c r="AJ87" s="281"/>
      <c r="AK87" s="278">
        <f>AK57+AK69+AK75+AK86</f>
        <v>1080</v>
      </c>
      <c r="AL87" s="281"/>
      <c r="AM87" s="281">
        <f>AM57+AM75</f>
        <v>108</v>
      </c>
      <c r="AN87" s="279"/>
      <c r="AO87" s="287">
        <f>AO57+AO69+AO75+AO86</f>
        <v>1830</v>
      </c>
      <c r="AP87" s="286"/>
      <c r="AQ87" s="280">
        <f>AQ57+AQ69+AQ86</f>
        <v>29</v>
      </c>
      <c r="AR87" s="281"/>
      <c r="AS87" s="278">
        <f>AS57+AS69+AS75+AS86</f>
        <v>28</v>
      </c>
      <c r="AT87" s="279"/>
      <c r="AU87" s="280">
        <f>AU57+AU69+AU86</f>
        <v>16</v>
      </c>
      <c r="AV87" s="281"/>
      <c r="AW87" s="278">
        <f>AW69+AW57+AW86</f>
        <v>11</v>
      </c>
      <c r="AX87" s="279"/>
      <c r="AY87" s="280">
        <f>AY69+AY75+AY86</f>
        <v>10</v>
      </c>
      <c r="AZ87" s="281"/>
      <c r="BA87" s="278">
        <f>BA69+BA75+BA86</f>
        <v>12</v>
      </c>
      <c r="BB87" s="279"/>
      <c r="BC87" s="280">
        <f>BC75+BC86</f>
        <v>10</v>
      </c>
      <c r="BD87" s="281"/>
      <c r="BE87" s="278">
        <f>BE69+BE75</f>
        <v>8</v>
      </c>
      <c r="BF87" s="279"/>
      <c r="BG87" s="10"/>
      <c r="BH87" s="5"/>
      <c r="BI87" s="5"/>
      <c r="BJ87" s="5"/>
    </row>
    <row r="88" spans="4:62" s="1" customFormat="1" ht="20.25" customHeight="1" thickBot="1">
      <c r="D88" s="566" t="s">
        <v>199</v>
      </c>
      <c r="E88" s="640"/>
      <c r="F88" s="640"/>
      <c r="G88" s="640"/>
      <c r="H88" s="640"/>
      <c r="I88" s="640"/>
      <c r="J88" s="640"/>
      <c r="K88" s="640"/>
      <c r="L88" s="640"/>
      <c r="M88" s="640"/>
      <c r="N88" s="640"/>
      <c r="O88" s="640"/>
      <c r="P88" s="640"/>
      <c r="Q88" s="640"/>
      <c r="R88" s="640"/>
      <c r="S88" s="640"/>
      <c r="T88" s="640"/>
      <c r="U88" s="640"/>
      <c r="V88" s="640"/>
      <c r="W88" s="640"/>
      <c r="X88" s="640"/>
      <c r="Y88" s="640"/>
      <c r="Z88" s="640"/>
      <c r="AA88" s="640"/>
      <c r="AB88" s="640"/>
      <c r="AC88" s="640"/>
      <c r="AD88" s="640"/>
      <c r="AE88" s="640"/>
      <c r="AF88" s="640"/>
      <c r="AG88" s="640"/>
      <c r="AH88" s="640"/>
      <c r="AI88" s="640"/>
      <c r="AJ88" s="640"/>
      <c r="AK88" s="640"/>
      <c r="AL88" s="640"/>
      <c r="AM88" s="640"/>
      <c r="AN88" s="640"/>
      <c r="AO88" s="640"/>
      <c r="AP88" s="640"/>
      <c r="AQ88" s="640"/>
      <c r="AR88" s="640"/>
      <c r="AS88" s="640"/>
      <c r="AT88" s="640"/>
      <c r="AU88" s="640"/>
      <c r="AV88" s="640"/>
      <c r="AW88" s="640"/>
      <c r="AX88" s="640"/>
      <c r="AY88" s="640"/>
      <c r="AZ88" s="640"/>
      <c r="BA88" s="640"/>
      <c r="BB88" s="640"/>
      <c r="BC88" s="640"/>
      <c r="BD88" s="640"/>
      <c r="BE88" s="640"/>
      <c r="BF88" s="641"/>
      <c r="BG88" s="10"/>
      <c r="BH88" s="5"/>
      <c r="BI88" s="5"/>
      <c r="BJ88" s="5"/>
    </row>
    <row r="89" spans="4:62" s="1" customFormat="1" ht="21.75" customHeight="1" thickBot="1">
      <c r="D89" s="282" t="s">
        <v>204</v>
      </c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4"/>
      <c r="BG89" s="10"/>
      <c r="BH89" s="5"/>
      <c r="BI89" s="5"/>
      <c r="BJ89" s="5"/>
    </row>
    <row r="90" spans="2:62" s="1" customFormat="1" ht="25.5" customHeight="1">
      <c r="B90" s="2"/>
      <c r="C90" s="3"/>
      <c r="D90" s="253" t="s">
        <v>65</v>
      </c>
      <c r="E90" s="254"/>
      <c r="F90" s="255"/>
      <c r="G90" s="312" t="s">
        <v>128</v>
      </c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4"/>
      <c r="U90" s="325"/>
      <c r="V90" s="310"/>
      <c r="W90" s="325"/>
      <c r="X90" s="326"/>
      <c r="Y90" s="294"/>
      <c r="Z90" s="523"/>
      <c r="AA90" s="294"/>
      <c r="AB90" s="295"/>
      <c r="AC90" s="522"/>
      <c r="AD90" s="295"/>
      <c r="AE90" s="325"/>
      <c r="AF90" s="310"/>
      <c r="AG90" s="327"/>
      <c r="AH90" s="328"/>
      <c r="AI90" s="325"/>
      <c r="AJ90" s="326"/>
      <c r="AK90" s="309"/>
      <c r="AL90" s="326"/>
      <c r="AM90" s="324"/>
      <c r="AN90" s="255"/>
      <c r="AO90" s="253"/>
      <c r="AP90" s="255"/>
      <c r="AQ90" s="253"/>
      <c r="AR90" s="254"/>
      <c r="AS90" s="254"/>
      <c r="AT90" s="255"/>
      <c r="AU90" s="253"/>
      <c r="AV90" s="254"/>
      <c r="AW90" s="254"/>
      <c r="AX90" s="255"/>
      <c r="AY90" s="253"/>
      <c r="AZ90" s="254"/>
      <c r="BA90" s="254"/>
      <c r="BB90" s="255"/>
      <c r="BC90" s="324"/>
      <c r="BD90" s="254"/>
      <c r="BE90" s="254"/>
      <c r="BF90" s="255"/>
      <c r="BG90" s="4"/>
      <c r="BH90" s="5"/>
      <c r="BI90" s="5"/>
      <c r="BJ90" s="5"/>
    </row>
    <row r="91" spans="2:62" s="1" customFormat="1" ht="25.5" customHeight="1">
      <c r="B91" s="2"/>
      <c r="C91" s="3"/>
      <c r="D91" s="208" t="s">
        <v>64</v>
      </c>
      <c r="E91" s="209"/>
      <c r="F91" s="210"/>
      <c r="G91" s="221" t="s">
        <v>129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9"/>
      <c r="U91" s="205"/>
      <c r="V91" s="207"/>
      <c r="W91" s="205">
        <v>3</v>
      </c>
      <c r="X91" s="211"/>
      <c r="Y91" s="222"/>
      <c r="Z91" s="223"/>
      <c r="AA91" s="222"/>
      <c r="AB91" s="224"/>
      <c r="AC91" s="225">
        <v>3.5</v>
      </c>
      <c r="AD91" s="224"/>
      <c r="AE91" s="205">
        <f aca="true" t="shared" si="10" ref="AE91:AE100">AC91*30</f>
        <v>105</v>
      </c>
      <c r="AF91" s="207"/>
      <c r="AG91" s="226">
        <f aca="true" t="shared" si="11" ref="AG91:AG100">AI91+AK91+AM91</f>
        <v>54</v>
      </c>
      <c r="AH91" s="227"/>
      <c r="AI91" s="205">
        <v>36</v>
      </c>
      <c r="AJ91" s="211"/>
      <c r="AK91" s="212">
        <v>18</v>
      </c>
      <c r="AL91" s="211"/>
      <c r="AM91" s="213"/>
      <c r="AN91" s="210"/>
      <c r="AO91" s="208">
        <f aca="true" t="shared" si="12" ref="AO91:AO100">AE91-AG91</f>
        <v>51</v>
      </c>
      <c r="AP91" s="210"/>
      <c r="AQ91" s="208"/>
      <c r="AR91" s="209"/>
      <c r="AS91" s="209"/>
      <c r="AT91" s="210"/>
      <c r="AU91" s="208">
        <v>3</v>
      </c>
      <c r="AV91" s="209"/>
      <c r="AW91" s="209"/>
      <c r="AX91" s="210"/>
      <c r="AY91" s="208"/>
      <c r="AZ91" s="209"/>
      <c r="BA91" s="209"/>
      <c r="BB91" s="210"/>
      <c r="BC91" s="213"/>
      <c r="BD91" s="209"/>
      <c r="BE91" s="209"/>
      <c r="BF91" s="210"/>
      <c r="BG91" s="4"/>
      <c r="BH91" s="5"/>
      <c r="BI91" s="5"/>
      <c r="BJ91" s="5"/>
    </row>
    <row r="92" spans="2:62" s="1" customFormat="1" ht="25.5" customHeight="1">
      <c r="B92" s="6"/>
      <c r="C92" s="3"/>
      <c r="D92" s="208" t="s">
        <v>66</v>
      </c>
      <c r="E92" s="209"/>
      <c r="F92" s="210"/>
      <c r="G92" s="221" t="s">
        <v>130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9"/>
      <c r="U92" s="205">
        <v>5</v>
      </c>
      <c r="V92" s="207"/>
      <c r="W92" s="205"/>
      <c r="X92" s="211"/>
      <c r="Y92" s="222"/>
      <c r="Z92" s="223"/>
      <c r="AA92" s="222">
        <v>5</v>
      </c>
      <c r="AB92" s="224"/>
      <c r="AC92" s="225">
        <v>5.5</v>
      </c>
      <c r="AD92" s="224"/>
      <c r="AE92" s="205">
        <f t="shared" si="10"/>
        <v>165</v>
      </c>
      <c r="AF92" s="207"/>
      <c r="AG92" s="226">
        <f t="shared" si="11"/>
        <v>72</v>
      </c>
      <c r="AH92" s="227"/>
      <c r="AI92" s="205">
        <v>36</v>
      </c>
      <c r="AJ92" s="211"/>
      <c r="AK92" s="212">
        <v>36</v>
      </c>
      <c r="AL92" s="211"/>
      <c r="AM92" s="213"/>
      <c r="AN92" s="210"/>
      <c r="AO92" s="208">
        <f t="shared" si="12"/>
        <v>93</v>
      </c>
      <c r="AP92" s="210"/>
      <c r="AQ92" s="208"/>
      <c r="AR92" s="209"/>
      <c r="AS92" s="209"/>
      <c r="AT92" s="210"/>
      <c r="AU92" s="208"/>
      <c r="AV92" s="209"/>
      <c r="AW92" s="209"/>
      <c r="AX92" s="210"/>
      <c r="AY92" s="208">
        <v>4</v>
      </c>
      <c r="AZ92" s="209"/>
      <c r="BA92" s="209"/>
      <c r="BB92" s="210"/>
      <c r="BC92" s="213"/>
      <c r="BD92" s="209"/>
      <c r="BE92" s="209"/>
      <c r="BF92" s="210"/>
      <c r="BG92" s="4"/>
      <c r="BH92" s="5"/>
      <c r="BI92" s="5"/>
      <c r="BJ92" s="5"/>
    </row>
    <row r="93" spans="2:62" s="1" customFormat="1" ht="42" customHeight="1">
      <c r="B93" s="6"/>
      <c r="C93" s="3"/>
      <c r="D93" s="208" t="s">
        <v>67</v>
      </c>
      <c r="E93" s="209"/>
      <c r="F93" s="210"/>
      <c r="G93" s="221" t="s">
        <v>131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9"/>
      <c r="U93" s="205"/>
      <c r="V93" s="207"/>
      <c r="W93" s="205">
        <v>4</v>
      </c>
      <c r="X93" s="211"/>
      <c r="Y93" s="222"/>
      <c r="Z93" s="223"/>
      <c r="AA93" s="222"/>
      <c r="AB93" s="224"/>
      <c r="AC93" s="225">
        <v>3.5</v>
      </c>
      <c r="AD93" s="224"/>
      <c r="AE93" s="205">
        <f t="shared" si="10"/>
        <v>105</v>
      </c>
      <c r="AF93" s="207"/>
      <c r="AG93" s="226">
        <f t="shared" si="11"/>
        <v>54</v>
      </c>
      <c r="AH93" s="227"/>
      <c r="AI93" s="205">
        <v>18</v>
      </c>
      <c r="AJ93" s="211"/>
      <c r="AK93" s="212">
        <v>36</v>
      </c>
      <c r="AL93" s="211"/>
      <c r="AM93" s="213"/>
      <c r="AN93" s="210"/>
      <c r="AO93" s="208">
        <f t="shared" si="12"/>
        <v>51</v>
      </c>
      <c r="AP93" s="210"/>
      <c r="AQ93" s="208"/>
      <c r="AR93" s="209"/>
      <c r="AS93" s="209"/>
      <c r="AT93" s="210"/>
      <c r="AU93" s="208"/>
      <c r="AV93" s="209"/>
      <c r="AW93" s="209">
        <v>3</v>
      </c>
      <c r="AX93" s="210"/>
      <c r="AY93" s="208"/>
      <c r="AZ93" s="209"/>
      <c r="BA93" s="209"/>
      <c r="BB93" s="210"/>
      <c r="BC93" s="213"/>
      <c r="BD93" s="209"/>
      <c r="BE93" s="209"/>
      <c r="BF93" s="210"/>
      <c r="BG93" s="4"/>
      <c r="BH93" s="5"/>
      <c r="BI93" s="5"/>
      <c r="BJ93" s="5"/>
    </row>
    <row r="94" spans="2:62" s="1" customFormat="1" ht="42" customHeight="1">
      <c r="B94" s="6"/>
      <c r="C94" s="3"/>
      <c r="D94" s="208" t="s">
        <v>68</v>
      </c>
      <c r="E94" s="209"/>
      <c r="F94" s="210"/>
      <c r="G94" s="221" t="s">
        <v>132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9"/>
      <c r="U94" s="205"/>
      <c r="V94" s="207"/>
      <c r="W94" s="205">
        <v>4</v>
      </c>
      <c r="X94" s="211"/>
      <c r="Y94" s="222"/>
      <c r="Z94" s="223"/>
      <c r="AA94" s="222"/>
      <c r="AB94" s="224"/>
      <c r="AC94" s="225">
        <v>3</v>
      </c>
      <c r="AD94" s="224"/>
      <c r="AE94" s="205">
        <f t="shared" si="10"/>
        <v>90</v>
      </c>
      <c r="AF94" s="207"/>
      <c r="AG94" s="226">
        <f t="shared" si="11"/>
        <v>54</v>
      </c>
      <c r="AH94" s="227"/>
      <c r="AI94" s="205">
        <v>36</v>
      </c>
      <c r="AJ94" s="211"/>
      <c r="AK94" s="212">
        <v>18</v>
      </c>
      <c r="AL94" s="211"/>
      <c r="AM94" s="213"/>
      <c r="AN94" s="210"/>
      <c r="AO94" s="208">
        <f t="shared" si="12"/>
        <v>36</v>
      </c>
      <c r="AP94" s="210"/>
      <c r="AQ94" s="208"/>
      <c r="AR94" s="209"/>
      <c r="AS94" s="209"/>
      <c r="AT94" s="210"/>
      <c r="AU94" s="208"/>
      <c r="AV94" s="209"/>
      <c r="AW94" s="209">
        <v>3</v>
      </c>
      <c r="AX94" s="210"/>
      <c r="AY94" s="208"/>
      <c r="AZ94" s="209"/>
      <c r="BA94" s="209"/>
      <c r="BB94" s="210"/>
      <c r="BC94" s="213"/>
      <c r="BD94" s="209"/>
      <c r="BE94" s="209"/>
      <c r="BF94" s="210"/>
      <c r="BG94" s="4"/>
      <c r="BH94" s="5"/>
      <c r="BI94" s="5"/>
      <c r="BJ94" s="5"/>
    </row>
    <row r="95" spans="2:62" s="1" customFormat="1" ht="25.5" customHeight="1">
      <c r="B95" s="6"/>
      <c r="C95" s="3"/>
      <c r="D95" s="208" t="s">
        <v>69</v>
      </c>
      <c r="E95" s="209"/>
      <c r="F95" s="210"/>
      <c r="G95" s="221" t="s">
        <v>133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9"/>
      <c r="U95" s="205"/>
      <c r="V95" s="207"/>
      <c r="W95" s="205">
        <v>3</v>
      </c>
      <c r="X95" s="211"/>
      <c r="Y95" s="222"/>
      <c r="Z95" s="223"/>
      <c r="AA95" s="222"/>
      <c r="AB95" s="224"/>
      <c r="AC95" s="225">
        <v>4</v>
      </c>
      <c r="AD95" s="224"/>
      <c r="AE95" s="205">
        <f t="shared" si="10"/>
        <v>120</v>
      </c>
      <c r="AF95" s="207"/>
      <c r="AG95" s="226">
        <f t="shared" si="11"/>
        <v>72</v>
      </c>
      <c r="AH95" s="227"/>
      <c r="AI95" s="205">
        <v>36</v>
      </c>
      <c r="AJ95" s="211"/>
      <c r="AK95" s="212">
        <v>36</v>
      </c>
      <c r="AL95" s="211"/>
      <c r="AM95" s="213"/>
      <c r="AN95" s="210"/>
      <c r="AO95" s="208">
        <f t="shared" si="12"/>
        <v>48</v>
      </c>
      <c r="AP95" s="210"/>
      <c r="AQ95" s="208"/>
      <c r="AR95" s="209"/>
      <c r="AS95" s="209"/>
      <c r="AT95" s="210"/>
      <c r="AU95" s="208">
        <v>4</v>
      </c>
      <c r="AV95" s="209"/>
      <c r="AW95" s="209"/>
      <c r="AX95" s="210"/>
      <c r="AY95" s="208"/>
      <c r="AZ95" s="209"/>
      <c r="BA95" s="209"/>
      <c r="BB95" s="210"/>
      <c r="BC95" s="213"/>
      <c r="BD95" s="209"/>
      <c r="BE95" s="209"/>
      <c r="BF95" s="210"/>
      <c r="BG95" s="4"/>
      <c r="BH95" s="5"/>
      <c r="BI95" s="5"/>
      <c r="BJ95" s="5"/>
    </row>
    <row r="96" spans="2:62" s="1" customFormat="1" ht="25.5" customHeight="1">
      <c r="B96" s="6"/>
      <c r="C96" s="3" t="s">
        <v>70</v>
      </c>
      <c r="D96" s="208" t="s">
        <v>71</v>
      </c>
      <c r="E96" s="209"/>
      <c r="F96" s="210"/>
      <c r="G96" s="221" t="s">
        <v>134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9"/>
      <c r="U96" s="205"/>
      <c r="V96" s="207"/>
      <c r="W96" s="205">
        <v>4</v>
      </c>
      <c r="X96" s="211"/>
      <c r="Y96" s="222"/>
      <c r="Z96" s="223"/>
      <c r="AA96" s="222"/>
      <c r="AB96" s="224"/>
      <c r="AC96" s="225">
        <v>3</v>
      </c>
      <c r="AD96" s="224"/>
      <c r="AE96" s="205">
        <f t="shared" si="10"/>
        <v>90</v>
      </c>
      <c r="AF96" s="207"/>
      <c r="AG96" s="226">
        <f t="shared" si="11"/>
        <v>36</v>
      </c>
      <c r="AH96" s="227"/>
      <c r="AI96" s="205">
        <v>18</v>
      </c>
      <c r="AJ96" s="211"/>
      <c r="AK96" s="212">
        <v>18</v>
      </c>
      <c r="AL96" s="211"/>
      <c r="AM96" s="213"/>
      <c r="AN96" s="210"/>
      <c r="AO96" s="208">
        <f t="shared" si="12"/>
        <v>54</v>
      </c>
      <c r="AP96" s="210"/>
      <c r="AQ96" s="208"/>
      <c r="AR96" s="209"/>
      <c r="AS96" s="209"/>
      <c r="AT96" s="210"/>
      <c r="AU96" s="208"/>
      <c r="AV96" s="209"/>
      <c r="AW96" s="209">
        <v>2</v>
      </c>
      <c r="AX96" s="210"/>
      <c r="AY96" s="208"/>
      <c r="AZ96" s="209"/>
      <c r="BA96" s="209"/>
      <c r="BB96" s="210"/>
      <c r="BC96" s="213"/>
      <c r="BD96" s="209"/>
      <c r="BE96" s="209"/>
      <c r="BF96" s="210"/>
      <c r="BG96" s="4"/>
      <c r="BH96" s="5"/>
      <c r="BI96" s="5"/>
      <c r="BJ96" s="5"/>
    </row>
    <row r="97" spans="2:62" s="1" customFormat="1" ht="42.75" customHeight="1">
      <c r="B97" s="6"/>
      <c r="C97" s="3"/>
      <c r="D97" s="208" t="s">
        <v>72</v>
      </c>
      <c r="E97" s="209"/>
      <c r="F97" s="210"/>
      <c r="G97" s="221" t="s">
        <v>135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9"/>
      <c r="U97" s="205"/>
      <c r="V97" s="207"/>
      <c r="W97" s="205" t="s">
        <v>73</v>
      </c>
      <c r="X97" s="211"/>
      <c r="Y97" s="222"/>
      <c r="Z97" s="223"/>
      <c r="AA97" s="222"/>
      <c r="AB97" s="224"/>
      <c r="AC97" s="225">
        <v>3.5</v>
      </c>
      <c r="AD97" s="224"/>
      <c r="AE97" s="205">
        <f t="shared" si="10"/>
        <v>105</v>
      </c>
      <c r="AF97" s="207"/>
      <c r="AG97" s="226">
        <f t="shared" si="11"/>
        <v>54</v>
      </c>
      <c r="AH97" s="227"/>
      <c r="AI97" s="205">
        <v>18</v>
      </c>
      <c r="AJ97" s="211"/>
      <c r="AK97" s="212">
        <v>36</v>
      </c>
      <c r="AL97" s="211"/>
      <c r="AM97" s="213"/>
      <c r="AN97" s="210"/>
      <c r="AO97" s="208">
        <f t="shared" si="12"/>
        <v>51</v>
      </c>
      <c r="AP97" s="210"/>
      <c r="AQ97" s="208"/>
      <c r="AR97" s="209"/>
      <c r="AS97" s="209"/>
      <c r="AT97" s="210"/>
      <c r="AU97" s="208"/>
      <c r="AV97" s="209"/>
      <c r="AW97" s="209">
        <v>3</v>
      </c>
      <c r="AX97" s="210"/>
      <c r="AY97" s="208"/>
      <c r="AZ97" s="209"/>
      <c r="BA97" s="209"/>
      <c r="BB97" s="210"/>
      <c r="BC97" s="213"/>
      <c r="BD97" s="209"/>
      <c r="BE97" s="209"/>
      <c r="BF97" s="210"/>
      <c r="BG97" s="4"/>
      <c r="BH97" s="5"/>
      <c r="BI97" s="5"/>
      <c r="BJ97" s="5"/>
    </row>
    <row r="98" spans="2:62" s="1" customFormat="1" ht="24.75" customHeight="1">
      <c r="B98" s="6"/>
      <c r="C98" s="3"/>
      <c r="D98" s="208" t="s">
        <v>74</v>
      </c>
      <c r="E98" s="209"/>
      <c r="F98" s="210"/>
      <c r="G98" s="221" t="s">
        <v>136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9"/>
      <c r="U98" s="205">
        <v>4</v>
      </c>
      <c r="V98" s="211"/>
      <c r="W98" s="202"/>
      <c r="X98" s="201"/>
      <c r="Y98" s="250"/>
      <c r="Z98" s="251"/>
      <c r="AA98" s="252">
        <v>4</v>
      </c>
      <c r="AB98" s="252"/>
      <c r="AC98" s="250">
        <v>4.5</v>
      </c>
      <c r="AD98" s="252"/>
      <c r="AE98" s="202">
        <f t="shared" si="10"/>
        <v>135</v>
      </c>
      <c r="AF98" s="201"/>
      <c r="AG98" s="240">
        <f t="shared" si="11"/>
        <v>72</v>
      </c>
      <c r="AH98" s="241"/>
      <c r="AI98" s="235">
        <v>36</v>
      </c>
      <c r="AJ98" s="201"/>
      <c r="AK98" s="202">
        <v>36</v>
      </c>
      <c r="AL98" s="201"/>
      <c r="AM98" s="213"/>
      <c r="AN98" s="210"/>
      <c r="AO98" s="213">
        <f t="shared" si="12"/>
        <v>63</v>
      </c>
      <c r="AP98" s="249"/>
      <c r="AQ98" s="208"/>
      <c r="AR98" s="209"/>
      <c r="AS98" s="209"/>
      <c r="AT98" s="249"/>
      <c r="AU98" s="208"/>
      <c r="AV98" s="209"/>
      <c r="AW98" s="209">
        <v>4</v>
      </c>
      <c r="AX98" s="249"/>
      <c r="AY98" s="208"/>
      <c r="AZ98" s="209"/>
      <c r="BA98" s="209"/>
      <c r="BB98" s="249"/>
      <c r="BC98" s="208"/>
      <c r="BD98" s="209"/>
      <c r="BE98" s="209"/>
      <c r="BF98" s="210"/>
      <c r="BG98" s="49"/>
      <c r="BH98" s="5"/>
      <c r="BI98" s="5"/>
      <c r="BJ98" s="5"/>
    </row>
    <row r="99" spans="2:62" s="1" customFormat="1" ht="22.5">
      <c r="B99" s="6"/>
      <c r="C99" s="3"/>
      <c r="D99" s="208" t="s">
        <v>75</v>
      </c>
      <c r="E99" s="209"/>
      <c r="F99" s="210"/>
      <c r="G99" s="221" t="s">
        <v>137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9"/>
      <c r="U99" s="205"/>
      <c r="V99" s="207"/>
      <c r="W99" s="205">
        <v>5</v>
      </c>
      <c r="X99" s="211"/>
      <c r="Y99" s="222"/>
      <c r="Z99" s="223"/>
      <c r="AA99" s="222"/>
      <c r="AB99" s="224"/>
      <c r="AC99" s="225">
        <v>4</v>
      </c>
      <c r="AD99" s="224"/>
      <c r="AE99" s="205">
        <f t="shared" si="10"/>
        <v>120</v>
      </c>
      <c r="AF99" s="207"/>
      <c r="AG99" s="226">
        <f t="shared" si="11"/>
        <v>72</v>
      </c>
      <c r="AH99" s="227"/>
      <c r="AI99" s="205">
        <v>36</v>
      </c>
      <c r="AJ99" s="211"/>
      <c r="AK99" s="212">
        <v>36</v>
      </c>
      <c r="AL99" s="211"/>
      <c r="AM99" s="213"/>
      <c r="AN99" s="210"/>
      <c r="AO99" s="208">
        <f t="shared" si="12"/>
        <v>48</v>
      </c>
      <c r="AP99" s="210"/>
      <c r="AQ99" s="208"/>
      <c r="AR99" s="209"/>
      <c r="AS99" s="209"/>
      <c r="AT99" s="210"/>
      <c r="AU99" s="208"/>
      <c r="AV99" s="209"/>
      <c r="AW99" s="209"/>
      <c r="AX99" s="210"/>
      <c r="AY99" s="208">
        <v>4</v>
      </c>
      <c r="AZ99" s="209"/>
      <c r="BA99" s="209"/>
      <c r="BB99" s="210"/>
      <c r="BC99" s="213"/>
      <c r="BD99" s="209"/>
      <c r="BE99" s="209"/>
      <c r="BF99" s="210"/>
      <c r="BG99" s="4"/>
      <c r="BH99" s="5"/>
      <c r="BI99" s="5"/>
      <c r="BJ99" s="5"/>
    </row>
    <row r="100" spans="1:62" s="46" customFormat="1" ht="25.5" customHeight="1">
      <c r="A100" s="1"/>
      <c r="B100" s="6"/>
      <c r="C100" s="3"/>
      <c r="D100" s="208" t="s">
        <v>76</v>
      </c>
      <c r="E100" s="209"/>
      <c r="F100" s="210"/>
      <c r="G100" s="221" t="s">
        <v>138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9"/>
      <c r="U100" s="205"/>
      <c r="V100" s="207"/>
      <c r="W100" s="205">
        <v>5</v>
      </c>
      <c r="X100" s="211"/>
      <c r="Y100" s="205"/>
      <c r="Z100" s="207"/>
      <c r="AA100" s="205"/>
      <c r="AB100" s="211"/>
      <c r="AC100" s="212">
        <v>4</v>
      </c>
      <c r="AD100" s="211"/>
      <c r="AE100" s="205">
        <f t="shared" si="10"/>
        <v>120</v>
      </c>
      <c r="AF100" s="207"/>
      <c r="AG100" s="205">
        <f t="shared" si="11"/>
        <v>72</v>
      </c>
      <c r="AH100" s="207"/>
      <c r="AI100" s="205">
        <v>36</v>
      </c>
      <c r="AJ100" s="211"/>
      <c r="AK100" s="212">
        <v>36</v>
      </c>
      <c r="AL100" s="211"/>
      <c r="AM100" s="212"/>
      <c r="AN100" s="211"/>
      <c r="AO100" s="205">
        <f t="shared" si="12"/>
        <v>48</v>
      </c>
      <c r="AP100" s="211"/>
      <c r="AQ100" s="205"/>
      <c r="AR100" s="206"/>
      <c r="AS100" s="206"/>
      <c r="AT100" s="211"/>
      <c r="AU100" s="205"/>
      <c r="AV100" s="206"/>
      <c r="AW100" s="206"/>
      <c r="AX100" s="211"/>
      <c r="AY100" s="205">
        <v>4</v>
      </c>
      <c r="AZ100" s="206"/>
      <c r="BA100" s="206"/>
      <c r="BB100" s="211"/>
      <c r="BC100" s="212"/>
      <c r="BD100" s="206"/>
      <c r="BE100" s="206"/>
      <c r="BF100" s="211"/>
      <c r="BG100" s="7"/>
      <c r="BH100" s="45"/>
      <c r="BI100" s="45"/>
      <c r="BJ100" s="45"/>
    </row>
    <row r="101" spans="2:62" s="1" customFormat="1" ht="48.75" customHeight="1">
      <c r="B101" s="6"/>
      <c r="C101" s="3"/>
      <c r="D101" s="208" t="s">
        <v>77</v>
      </c>
      <c r="E101" s="209"/>
      <c r="F101" s="210"/>
      <c r="G101" s="642" t="s">
        <v>139</v>
      </c>
      <c r="H101" s="643"/>
      <c r="I101" s="643"/>
      <c r="J101" s="643"/>
      <c r="K101" s="643"/>
      <c r="L101" s="643"/>
      <c r="M101" s="643"/>
      <c r="N101" s="643"/>
      <c r="O101" s="643"/>
      <c r="P101" s="643"/>
      <c r="Q101" s="643"/>
      <c r="R101" s="643"/>
      <c r="S101" s="643"/>
      <c r="T101" s="644"/>
      <c r="U101" s="205"/>
      <c r="V101" s="207"/>
      <c r="W101" s="205"/>
      <c r="X101" s="211"/>
      <c r="Y101" s="222"/>
      <c r="Z101" s="223"/>
      <c r="AA101" s="222"/>
      <c r="AB101" s="224"/>
      <c r="AC101" s="225"/>
      <c r="AD101" s="224"/>
      <c r="AE101" s="205"/>
      <c r="AF101" s="207"/>
      <c r="AG101" s="226"/>
      <c r="AH101" s="227"/>
      <c r="AI101" s="205"/>
      <c r="AJ101" s="211"/>
      <c r="AK101" s="212"/>
      <c r="AL101" s="211"/>
      <c r="AM101" s="213"/>
      <c r="AN101" s="210"/>
      <c r="AO101" s="208"/>
      <c r="AP101" s="210"/>
      <c r="AQ101" s="208"/>
      <c r="AR101" s="209"/>
      <c r="AS101" s="209"/>
      <c r="AT101" s="210"/>
      <c r="AU101" s="208"/>
      <c r="AV101" s="209"/>
      <c r="AW101" s="209"/>
      <c r="AX101" s="210"/>
      <c r="AY101" s="208"/>
      <c r="AZ101" s="209"/>
      <c r="BA101" s="209"/>
      <c r="BB101" s="210"/>
      <c r="BC101" s="213"/>
      <c r="BD101" s="209"/>
      <c r="BE101" s="209"/>
      <c r="BF101" s="210"/>
      <c r="BG101" s="4"/>
      <c r="BH101" s="5"/>
      <c r="BI101" s="5"/>
      <c r="BJ101" s="5"/>
    </row>
    <row r="102" spans="2:62" s="1" customFormat="1" ht="25.5" customHeight="1">
      <c r="B102" s="6"/>
      <c r="C102" s="3"/>
      <c r="D102" s="208" t="s">
        <v>78</v>
      </c>
      <c r="E102" s="209"/>
      <c r="F102" s="210"/>
      <c r="G102" s="221" t="s">
        <v>140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9"/>
      <c r="U102" s="205"/>
      <c r="V102" s="207"/>
      <c r="W102" s="205">
        <v>5</v>
      </c>
      <c r="X102" s="211"/>
      <c r="Y102" s="222"/>
      <c r="Z102" s="223"/>
      <c r="AA102" s="222"/>
      <c r="AB102" s="224"/>
      <c r="AC102" s="225">
        <v>3</v>
      </c>
      <c r="AD102" s="224"/>
      <c r="AE102" s="205">
        <f aca="true" t="shared" si="13" ref="AE102:AE110">AC102*30</f>
        <v>90</v>
      </c>
      <c r="AF102" s="207"/>
      <c r="AG102" s="226">
        <f aca="true" t="shared" si="14" ref="AG102:AG110">AI102+AK102+AM102</f>
        <v>54</v>
      </c>
      <c r="AH102" s="227"/>
      <c r="AI102" s="205">
        <v>18</v>
      </c>
      <c r="AJ102" s="211"/>
      <c r="AK102" s="212">
        <v>36</v>
      </c>
      <c r="AL102" s="211"/>
      <c r="AM102" s="213"/>
      <c r="AN102" s="210"/>
      <c r="AO102" s="208">
        <f aca="true" t="shared" si="15" ref="AO102:AO110">AE102-AG102</f>
        <v>36</v>
      </c>
      <c r="AP102" s="210"/>
      <c r="AQ102" s="208"/>
      <c r="AR102" s="209"/>
      <c r="AS102" s="209"/>
      <c r="AT102" s="210"/>
      <c r="AU102" s="208"/>
      <c r="AV102" s="209"/>
      <c r="AW102" s="209"/>
      <c r="AX102" s="210"/>
      <c r="AY102" s="208">
        <v>3</v>
      </c>
      <c r="AZ102" s="209"/>
      <c r="BA102" s="209"/>
      <c r="BB102" s="210"/>
      <c r="BC102" s="213"/>
      <c r="BD102" s="209"/>
      <c r="BE102" s="209"/>
      <c r="BF102" s="210"/>
      <c r="BG102" s="4"/>
      <c r="BH102" s="5"/>
      <c r="BI102" s="5"/>
      <c r="BJ102" s="5"/>
    </row>
    <row r="103" spans="1:62" s="48" customFormat="1" ht="25.5" customHeight="1">
      <c r="A103" s="1"/>
      <c r="B103" s="6"/>
      <c r="C103" s="3"/>
      <c r="D103" s="208" t="s">
        <v>79</v>
      </c>
      <c r="E103" s="209"/>
      <c r="F103" s="210"/>
      <c r="G103" s="221" t="s">
        <v>141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9"/>
      <c r="U103" s="205"/>
      <c r="V103" s="207"/>
      <c r="W103" s="205">
        <v>5</v>
      </c>
      <c r="X103" s="211"/>
      <c r="Y103" s="205"/>
      <c r="Z103" s="207"/>
      <c r="AA103" s="205"/>
      <c r="AB103" s="211"/>
      <c r="AC103" s="212">
        <v>3</v>
      </c>
      <c r="AD103" s="211"/>
      <c r="AE103" s="205">
        <f t="shared" si="13"/>
        <v>90</v>
      </c>
      <c r="AF103" s="207"/>
      <c r="AG103" s="226">
        <f t="shared" si="14"/>
        <v>54</v>
      </c>
      <c r="AH103" s="227"/>
      <c r="AI103" s="205">
        <v>18</v>
      </c>
      <c r="AJ103" s="211"/>
      <c r="AK103" s="212">
        <v>36</v>
      </c>
      <c r="AL103" s="211"/>
      <c r="AM103" s="213"/>
      <c r="AN103" s="210"/>
      <c r="AO103" s="208">
        <f t="shared" si="15"/>
        <v>36</v>
      </c>
      <c r="AP103" s="210"/>
      <c r="AQ103" s="205"/>
      <c r="AR103" s="206"/>
      <c r="AS103" s="206"/>
      <c r="AT103" s="211"/>
      <c r="AU103" s="205"/>
      <c r="AV103" s="206"/>
      <c r="AW103" s="206"/>
      <c r="AX103" s="211"/>
      <c r="AY103" s="205">
        <v>3</v>
      </c>
      <c r="AZ103" s="206"/>
      <c r="BA103" s="206"/>
      <c r="BB103" s="211"/>
      <c r="BC103" s="212"/>
      <c r="BD103" s="206"/>
      <c r="BE103" s="206"/>
      <c r="BF103" s="211"/>
      <c r="BG103" s="4"/>
      <c r="BH103" s="47"/>
      <c r="BI103" s="47"/>
      <c r="BJ103" s="47"/>
    </row>
    <row r="104" spans="2:62" s="1" customFormat="1" ht="25.5" customHeight="1">
      <c r="B104" s="6"/>
      <c r="C104" s="3"/>
      <c r="D104" s="208" t="s">
        <v>80</v>
      </c>
      <c r="E104" s="209"/>
      <c r="F104" s="210"/>
      <c r="G104" s="221" t="s">
        <v>142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9"/>
      <c r="U104" s="205"/>
      <c r="V104" s="207"/>
      <c r="W104" s="205">
        <v>6</v>
      </c>
      <c r="X104" s="211"/>
      <c r="Y104" s="222"/>
      <c r="Z104" s="223"/>
      <c r="AA104" s="222"/>
      <c r="AB104" s="224"/>
      <c r="AC104" s="225">
        <v>3</v>
      </c>
      <c r="AD104" s="224"/>
      <c r="AE104" s="205">
        <f t="shared" si="13"/>
        <v>90</v>
      </c>
      <c r="AF104" s="207"/>
      <c r="AG104" s="226">
        <f t="shared" si="14"/>
        <v>54</v>
      </c>
      <c r="AH104" s="227"/>
      <c r="AI104" s="205">
        <v>18</v>
      </c>
      <c r="AJ104" s="211"/>
      <c r="AK104" s="212">
        <v>36</v>
      </c>
      <c r="AL104" s="211"/>
      <c r="AM104" s="213"/>
      <c r="AN104" s="210"/>
      <c r="AO104" s="208">
        <f t="shared" si="15"/>
        <v>36</v>
      </c>
      <c r="AP104" s="210"/>
      <c r="AQ104" s="208"/>
      <c r="AR104" s="209"/>
      <c r="AS104" s="209"/>
      <c r="AT104" s="210"/>
      <c r="AU104" s="208"/>
      <c r="AV104" s="209"/>
      <c r="AW104" s="209"/>
      <c r="AX104" s="210"/>
      <c r="AY104" s="208"/>
      <c r="AZ104" s="209"/>
      <c r="BA104" s="209">
        <v>3</v>
      </c>
      <c r="BB104" s="210"/>
      <c r="BC104" s="213"/>
      <c r="BD104" s="209"/>
      <c r="BE104" s="209"/>
      <c r="BF104" s="210"/>
      <c r="BG104" s="4"/>
      <c r="BH104" s="5"/>
      <c r="BI104" s="5"/>
      <c r="BJ104" s="5"/>
    </row>
    <row r="105" spans="2:62" s="1" customFormat="1" ht="50.25" customHeight="1">
      <c r="B105" s="6"/>
      <c r="C105" s="3"/>
      <c r="D105" s="208" t="s">
        <v>81</v>
      </c>
      <c r="E105" s="209"/>
      <c r="F105" s="210"/>
      <c r="G105" s="221" t="s">
        <v>143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9"/>
      <c r="U105" s="205">
        <v>7</v>
      </c>
      <c r="V105" s="207"/>
      <c r="W105" s="205"/>
      <c r="X105" s="211"/>
      <c r="Y105" s="222"/>
      <c r="Z105" s="223"/>
      <c r="AA105" s="222">
        <v>7</v>
      </c>
      <c r="AB105" s="224"/>
      <c r="AC105" s="225">
        <v>5</v>
      </c>
      <c r="AD105" s="224"/>
      <c r="AE105" s="205">
        <f t="shared" si="13"/>
        <v>150</v>
      </c>
      <c r="AF105" s="207"/>
      <c r="AG105" s="226">
        <f t="shared" si="14"/>
        <v>72</v>
      </c>
      <c r="AH105" s="227"/>
      <c r="AI105" s="205">
        <v>36</v>
      </c>
      <c r="AJ105" s="211"/>
      <c r="AK105" s="212">
        <v>36</v>
      </c>
      <c r="AL105" s="211"/>
      <c r="AM105" s="213"/>
      <c r="AN105" s="210"/>
      <c r="AO105" s="208">
        <f t="shared" si="15"/>
        <v>78</v>
      </c>
      <c r="AP105" s="210"/>
      <c r="AQ105" s="208"/>
      <c r="AR105" s="209"/>
      <c r="AS105" s="209" t="s">
        <v>70</v>
      </c>
      <c r="AT105" s="210"/>
      <c r="AU105" s="208"/>
      <c r="AV105" s="209"/>
      <c r="AW105" s="209"/>
      <c r="AX105" s="210"/>
      <c r="AY105" s="208"/>
      <c r="AZ105" s="209"/>
      <c r="BA105" s="209"/>
      <c r="BB105" s="210"/>
      <c r="BC105" s="213">
        <v>4</v>
      </c>
      <c r="BD105" s="209"/>
      <c r="BE105" s="228"/>
      <c r="BF105" s="229"/>
      <c r="BG105" s="4"/>
      <c r="BH105" s="5"/>
      <c r="BI105" s="5"/>
      <c r="BJ105" s="5"/>
    </row>
    <row r="106" spans="2:62" s="1" customFormat="1" ht="25.5" customHeight="1">
      <c r="B106" s="6"/>
      <c r="C106" s="3"/>
      <c r="D106" s="208" t="s">
        <v>82</v>
      </c>
      <c r="E106" s="209"/>
      <c r="F106" s="210"/>
      <c r="G106" s="221" t="s">
        <v>144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9"/>
      <c r="U106" s="205"/>
      <c r="V106" s="207"/>
      <c r="W106" s="205" t="s">
        <v>83</v>
      </c>
      <c r="X106" s="211"/>
      <c r="Y106" s="222"/>
      <c r="Z106" s="223"/>
      <c r="AA106" s="222"/>
      <c r="AB106" s="224"/>
      <c r="AC106" s="225">
        <v>3.5</v>
      </c>
      <c r="AD106" s="224"/>
      <c r="AE106" s="205">
        <f t="shared" si="13"/>
        <v>105</v>
      </c>
      <c r="AF106" s="207"/>
      <c r="AG106" s="226">
        <f t="shared" si="14"/>
        <v>72</v>
      </c>
      <c r="AH106" s="227"/>
      <c r="AI106" s="205">
        <v>36</v>
      </c>
      <c r="AJ106" s="211"/>
      <c r="AK106" s="212">
        <v>36</v>
      </c>
      <c r="AL106" s="211"/>
      <c r="AM106" s="213"/>
      <c r="AN106" s="210"/>
      <c r="AO106" s="208">
        <f t="shared" si="15"/>
        <v>33</v>
      </c>
      <c r="AP106" s="210"/>
      <c r="AQ106" s="208"/>
      <c r="AR106" s="209"/>
      <c r="AS106" s="209"/>
      <c r="AT106" s="210"/>
      <c r="AU106" s="208"/>
      <c r="AV106" s="209"/>
      <c r="AW106" s="209"/>
      <c r="AX106" s="210"/>
      <c r="AY106" s="208"/>
      <c r="AZ106" s="209"/>
      <c r="BA106" s="209">
        <v>4</v>
      </c>
      <c r="BB106" s="210"/>
      <c r="BC106" s="213"/>
      <c r="BD106" s="209"/>
      <c r="BE106" s="209"/>
      <c r="BF106" s="210"/>
      <c r="BG106" s="4"/>
      <c r="BH106" s="5"/>
      <c r="BI106" s="5"/>
      <c r="BJ106" s="5"/>
    </row>
    <row r="107" spans="1:62" s="9" customFormat="1" ht="26.25" customHeight="1">
      <c r="A107" s="1"/>
      <c r="B107" s="6"/>
      <c r="C107" s="3"/>
      <c r="D107" s="208" t="s">
        <v>84</v>
      </c>
      <c r="E107" s="209"/>
      <c r="F107" s="210"/>
      <c r="G107" s="221" t="s">
        <v>145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9"/>
      <c r="U107" s="220">
        <v>6</v>
      </c>
      <c r="V107" s="203"/>
      <c r="W107" s="220"/>
      <c r="X107" s="203"/>
      <c r="Y107" s="202"/>
      <c r="Z107" s="201"/>
      <c r="AA107" s="202">
        <v>6</v>
      </c>
      <c r="AB107" s="201"/>
      <c r="AC107" s="202">
        <v>5</v>
      </c>
      <c r="AD107" s="201"/>
      <c r="AE107" s="235">
        <f t="shared" si="13"/>
        <v>150</v>
      </c>
      <c r="AF107" s="201"/>
      <c r="AG107" s="235">
        <f t="shared" si="14"/>
        <v>72</v>
      </c>
      <c r="AH107" s="235"/>
      <c r="AI107" s="205">
        <v>36</v>
      </c>
      <c r="AJ107" s="211"/>
      <c r="AK107" s="205">
        <v>36</v>
      </c>
      <c r="AL107" s="211"/>
      <c r="AM107" s="205"/>
      <c r="AN107" s="207"/>
      <c r="AO107" s="205">
        <f t="shared" si="15"/>
        <v>78</v>
      </c>
      <c r="AP107" s="207"/>
      <c r="AQ107" s="205"/>
      <c r="AR107" s="206"/>
      <c r="AS107" s="206"/>
      <c r="AT107" s="211"/>
      <c r="AU107" s="205"/>
      <c r="AV107" s="206"/>
      <c r="AW107" s="206"/>
      <c r="AX107" s="211"/>
      <c r="AY107" s="205"/>
      <c r="AZ107" s="206"/>
      <c r="BA107" s="206">
        <v>4</v>
      </c>
      <c r="BB107" s="211"/>
      <c r="BC107" s="205"/>
      <c r="BD107" s="206"/>
      <c r="BE107" s="206"/>
      <c r="BF107" s="211"/>
      <c r="BG107" s="7"/>
      <c r="BH107" s="8"/>
      <c r="BI107" s="8"/>
      <c r="BJ107" s="8"/>
    </row>
    <row r="108" spans="2:62" s="1" customFormat="1" ht="25.5" customHeight="1">
      <c r="B108" s="6"/>
      <c r="C108" s="3"/>
      <c r="D108" s="208" t="s">
        <v>85</v>
      </c>
      <c r="E108" s="209"/>
      <c r="F108" s="210"/>
      <c r="G108" s="221" t="s">
        <v>146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9"/>
      <c r="U108" s="205"/>
      <c r="V108" s="207"/>
      <c r="W108" s="205">
        <v>7</v>
      </c>
      <c r="X108" s="211"/>
      <c r="Y108" s="222"/>
      <c r="Z108" s="223"/>
      <c r="AA108" s="222"/>
      <c r="AB108" s="224"/>
      <c r="AC108" s="225">
        <v>3.5</v>
      </c>
      <c r="AD108" s="224"/>
      <c r="AE108" s="205">
        <f t="shared" si="13"/>
        <v>105</v>
      </c>
      <c r="AF108" s="207"/>
      <c r="AG108" s="226">
        <f t="shared" si="14"/>
        <v>54</v>
      </c>
      <c r="AH108" s="227"/>
      <c r="AI108" s="205">
        <v>18</v>
      </c>
      <c r="AJ108" s="211"/>
      <c r="AK108" s="212">
        <v>36</v>
      </c>
      <c r="AL108" s="211"/>
      <c r="AM108" s="213"/>
      <c r="AN108" s="210"/>
      <c r="AO108" s="208">
        <f t="shared" si="15"/>
        <v>51</v>
      </c>
      <c r="AP108" s="210"/>
      <c r="AQ108" s="208"/>
      <c r="AR108" s="209"/>
      <c r="AS108" s="209"/>
      <c r="AT108" s="210"/>
      <c r="AU108" s="208"/>
      <c r="AV108" s="209"/>
      <c r="AW108" s="209"/>
      <c r="AX108" s="210"/>
      <c r="AY108" s="208"/>
      <c r="AZ108" s="209"/>
      <c r="BA108" s="209"/>
      <c r="BB108" s="210"/>
      <c r="BC108" s="213">
        <v>3</v>
      </c>
      <c r="BD108" s="209"/>
      <c r="BE108" s="209"/>
      <c r="BF108" s="210"/>
      <c r="BG108" s="4"/>
      <c r="BH108" s="5"/>
      <c r="BI108" s="5"/>
      <c r="BJ108" s="5"/>
    </row>
    <row r="109" spans="2:62" s="1" customFormat="1" ht="25.5" customHeight="1">
      <c r="B109" s="6"/>
      <c r="C109" s="3"/>
      <c r="D109" s="208" t="s">
        <v>86</v>
      </c>
      <c r="E109" s="209"/>
      <c r="F109" s="210"/>
      <c r="G109" s="221" t="s">
        <v>147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9"/>
      <c r="U109" s="205"/>
      <c r="V109" s="207"/>
      <c r="W109" s="205" t="s">
        <v>87</v>
      </c>
      <c r="X109" s="211"/>
      <c r="Y109" s="222"/>
      <c r="Z109" s="223"/>
      <c r="AA109" s="222">
        <v>8</v>
      </c>
      <c r="AB109" s="224"/>
      <c r="AC109" s="225">
        <v>3</v>
      </c>
      <c r="AD109" s="224"/>
      <c r="AE109" s="205">
        <f t="shared" si="13"/>
        <v>90</v>
      </c>
      <c r="AF109" s="207"/>
      <c r="AG109" s="226">
        <f t="shared" si="14"/>
        <v>45</v>
      </c>
      <c r="AH109" s="227"/>
      <c r="AI109" s="205">
        <v>9</v>
      </c>
      <c r="AJ109" s="211"/>
      <c r="AK109" s="212">
        <v>36</v>
      </c>
      <c r="AL109" s="211"/>
      <c r="AM109" s="213"/>
      <c r="AN109" s="210"/>
      <c r="AO109" s="208">
        <f t="shared" si="15"/>
        <v>45</v>
      </c>
      <c r="AP109" s="210"/>
      <c r="AQ109" s="208"/>
      <c r="AR109" s="209"/>
      <c r="AS109" s="209"/>
      <c r="AT109" s="210"/>
      <c r="AU109" s="208"/>
      <c r="AV109" s="209"/>
      <c r="AW109" s="209"/>
      <c r="AX109" s="210"/>
      <c r="AY109" s="208"/>
      <c r="AZ109" s="209"/>
      <c r="BA109" s="209"/>
      <c r="BB109" s="210"/>
      <c r="BC109" s="213"/>
      <c r="BD109" s="209"/>
      <c r="BE109" s="209">
        <v>5</v>
      </c>
      <c r="BF109" s="210"/>
      <c r="BG109" s="4"/>
      <c r="BH109" s="5"/>
      <c r="BI109" s="5"/>
      <c r="BJ109" s="5"/>
    </row>
    <row r="110" spans="1:62" s="9" customFormat="1" ht="25.5" customHeight="1" thickBot="1">
      <c r="A110" s="1"/>
      <c r="B110" s="6"/>
      <c r="C110" s="3"/>
      <c r="D110" s="645" t="s">
        <v>88</v>
      </c>
      <c r="E110" s="646"/>
      <c r="F110" s="647"/>
      <c r="G110" s="648" t="s">
        <v>148</v>
      </c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50"/>
      <c r="U110" s="261"/>
      <c r="V110" s="262"/>
      <c r="W110" s="261">
        <v>8</v>
      </c>
      <c r="X110" s="262"/>
      <c r="Y110" s="261"/>
      <c r="Z110" s="262"/>
      <c r="AA110" s="261"/>
      <c r="AB110" s="262"/>
      <c r="AC110" s="261">
        <v>3</v>
      </c>
      <c r="AD110" s="262"/>
      <c r="AE110" s="261">
        <f t="shared" si="13"/>
        <v>90</v>
      </c>
      <c r="AF110" s="262"/>
      <c r="AG110" s="261">
        <f t="shared" si="14"/>
        <v>36</v>
      </c>
      <c r="AH110" s="262"/>
      <c r="AI110" s="261">
        <v>18</v>
      </c>
      <c r="AJ110" s="262"/>
      <c r="AK110" s="261">
        <v>18</v>
      </c>
      <c r="AL110" s="262"/>
      <c r="AM110" s="261"/>
      <c r="AN110" s="262"/>
      <c r="AO110" s="261">
        <f t="shared" si="15"/>
        <v>54</v>
      </c>
      <c r="AP110" s="262"/>
      <c r="AQ110" s="261"/>
      <c r="AR110" s="293"/>
      <c r="AS110" s="524"/>
      <c r="AT110" s="262"/>
      <c r="AU110" s="261"/>
      <c r="AV110" s="293"/>
      <c r="AW110" s="524"/>
      <c r="AX110" s="262"/>
      <c r="AY110" s="261"/>
      <c r="AZ110" s="293"/>
      <c r="BA110" s="524"/>
      <c r="BB110" s="262"/>
      <c r="BC110" s="261"/>
      <c r="BD110" s="293"/>
      <c r="BE110" s="524">
        <v>4</v>
      </c>
      <c r="BF110" s="262"/>
      <c r="BG110" s="7"/>
      <c r="BH110" s="8"/>
      <c r="BI110" s="8"/>
      <c r="BJ110" s="8"/>
    </row>
    <row r="111" spans="4:62" s="1" customFormat="1" ht="21" customHeight="1" thickBot="1">
      <c r="D111" s="321" t="s">
        <v>162</v>
      </c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3"/>
      <c r="U111" s="484">
        <v>4</v>
      </c>
      <c r="V111" s="485"/>
      <c r="W111" s="482">
        <v>15</v>
      </c>
      <c r="X111" s="483"/>
      <c r="Y111" s="484"/>
      <c r="Z111" s="485"/>
      <c r="AA111" s="482">
        <v>5</v>
      </c>
      <c r="AB111" s="483"/>
      <c r="AC111" s="484">
        <f>SUM(AC90:AD110)</f>
        <v>70.5</v>
      </c>
      <c r="AD111" s="485"/>
      <c r="AE111" s="482">
        <f>SUM(AE90:AF110)</f>
        <v>2115</v>
      </c>
      <c r="AF111" s="483"/>
      <c r="AG111" s="484">
        <f>SUM(AG90:AH110)</f>
        <v>1125</v>
      </c>
      <c r="AH111" s="544"/>
      <c r="AI111" s="484">
        <f>SUM(AI90:AJ110)</f>
        <v>513</v>
      </c>
      <c r="AJ111" s="485"/>
      <c r="AK111" s="544">
        <f>SUM(AK90:AL110)</f>
        <v>612</v>
      </c>
      <c r="AL111" s="485"/>
      <c r="AM111" s="482">
        <f>SUM(AM90:AN110)</f>
        <v>0</v>
      </c>
      <c r="AN111" s="483"/>
      <c r="AO111" s="291">
        <f>SUM(AO90:AP110)</f>
        <v>990</v>
      </c>
      <c r="AP111" s="290"/>
      <c r="AQ111" s="291"/>
      <c r="AR111" s="292"/>
      <c r="AS111" s="289"/>
      <c r="AT111" s="290"/>
      <c r="AU111" s="291">
        <f>SUM(AU90:AV110)</f>
        <v>7</v>
      </c>
      <c r="AV111" s="292"/>
      <c r="AW111" s="291">
        <f>SUM(AW90:AX110)</f>
        <v>15</v>
      </c>
      <c r="AX111" s="292"/>
      <c r="AY111" s="291">
        <f>SUM(AY90:AZ110)</f>
        <v>18</v>
      </c>
      <c r="AZ111" s="292"/>
      <c r="BA111" s="291">
        <f>SUM(BA90:BB110)</f>
        <v>11</v>
      </c>
      <c r="BB111" s="292"/>
      <c r="BC111" s="291">
        <f>SUM(BC90:BD110)</f>
        <v>7</v>
      </c>
      <c r="BD111" s="292"/>
      <c r="BE111" s="291">
        <f>SUM(BE90:BF110)</f>
        <v>9</v>
      </c>
      <c r="BF111" s="292"/>
      <c r="BG111" s="10"/>
      <c r="BH111" s="5"/>
      <c r="BI111" s="5"/>
      <c r="BJ111" s="5"/>
    </row>
    <row r="112" spans="4:64" s="1" customFormat="1" ht="21.75" customHeight="1" thickBot="1">
      <c r="D112" s="296" t="s">
        <v>205</v>
      </c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297"/>
      <c r="AX112" s="297"/>
      <c r="AY112" s="297"/>
      <c r="AZ112" s="297"/>
      <c r="BA112" s="297"/>
      <c r="BB112" s="297"/>
      <c r="BC112" s="297"/>
      <c r="BD112" s="297"/>
      <c r="BE112" s="297"/>
      <c r="BF112" s="298"/>
      <c r="BG112" s="10"/>
      <c r="BH112" s="5"/>
      <c r="BI112" s="5"/>
      <c r="BJ112" s="5"/>
      <c r="BL112" s="11"/>
    </row>
    <row r="113" spans="2:62" s="1" customFormat="1" ht="70.5" customHeight="1">
      <c r="B113" s="6"/>
      <c r="C113" s="44"/>
      <c r="D113" s="253" t="s">
        <v>89</v>
      </c>
      <c r="E113" s="254"/>
      <c r="F113" s="255"/>
      <c r="G113" s="217" t="s">
        <v>151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48"/>
      <c r="U113" s="205"/>
      <c r="V113" s="207"/>
      <c r="W113" s="205">
        <v>3</v>
      </c>
      <c r="X113" s="211"/>
      <c r="Y113" s="222"/>
      <c r="Z113" s="223"/>
      <c r="AA113" s="222"/>
      <c r="AB113" s="224"/>
      <c r="AC113" s="225">
        <v>4</v>
      </c>
      <c r="AD113" s="224"/>
      <c r="AE113" s="205">
        <f aca="true" t="shared" si="16" ref="AE113:AE121">AC113*30</f>
        <v>120</v>
      </c>
      <c r="AF113" s="207"/>
      <c r="AG113" s="226">
        <f aca="true" t="shared" si="17" ref="AG113:AG119">AI113+AK113+AM113</f>
        <v>54</v>
      </c>
      <c r="AH113" s="227"/>
      <c r="AI113" s="205">
        <v>18</v>
      </c>
      <c r="AJ113" s="211"/>
      <c r="AK113" s="212">
        <v>36</v>
      </c>
      <c r="AL113" s="211"/>
      <c r="AM113" s="213"/>
      <c r="AN113" s="210"/>
      <c r="AO113" s="208">
        <f aca="true" t="shared" si="18" ref="AO113:AO119">AE113-AG113</f>
        <v>66</v>
      </c>
      <c r="AP113" s="210"/>
      <c r="AQ113" s="208"/>
      <c r="AR113" s="209"/>
      <c r="AS113" s="209"/>
      <c r="AT113" s="210"/>
      <c r="AU113" s="208">
        <v>3</v>
      </c>
      <c r="AV113" s="209"/>
      <c r="AW113" s="209"/>
      <c r="AX113" s="210"/>
      <c r="AY113" s="208"/>
      <c r="AZ113" s="209"/>
      <c r="BA113" s="209"/>
      <c r="BB113" s="210"/>
      <c r="BC113" s="213"/>
      <c r="BD113" s="209"/>
      <c r="BE113" s="209"/>
      <c r="BF113" s="210"/>
      <c r="BG113" s="4"/>
      <c r="BH113" s="5"/>
      <c r="BI113" s="5"/>
      <c r="BJ113" s="5"/>
    </row>
    <row r="114" spans="2:62" s="1" customFormat="1" ht="87" customHeight="1">
      <c r="B114" s="6"/>
      <c r="C114" s="3"/>
      <c r="D114" s="214" t="s">
        <v>90</v>
      </c>
      <c r="E114" s="215"/>
      <c r="F114" s="216"/>
      <c r="G114" s="217" t="s">
        <v>152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9"/>
      <c r="U114" s="205"/>
      <c r="V114" s="211"/>
      <c r="W114" s="202">
        <v>6</v>
      </c>
      <c r="X114" s="201"/>
      <c r="Y114" s="250"/>
      <c r="Z114" s="251"/>
      <c r="AA114" s="252"/>
      <c r="AB114" s="252"/>
      <c r="AC114" s="250">
        <v>3</v>
      </c>
      <c r="AD114" s="252"/>
      <c r="AE114" s="202">
        <f t="shared" si="16"/>
        <v>90</v>
      </c>
      <c r="AF114" s="201"/>
      <c r="AG114" s="240">
        <f t="shared" si="17"/>
        <v>36</v>
      </c>
      <c r="AH114" s="241"/>
      <c r="AI114" s="235">
        <v>18</v>
      </c>
      <c r="AJ114" s="201"/>
      <c r="AK114" s="202">
        <v>18</v>
      </c>
      <c r="AL114" s="201"/>
      <c r="AM114" s="213"/>
      <c r="AN114" s="210"/>
      <c r="AO114" s="213">
        <f t="shared" si="18"/>
        <v>54</v>
      </c>
      <c r="AP114" s="249"/>
      <c r="AQ114" s="208"/>
      <c r="AR114" s="209"/>
      <c r="AS114" s="209"/>
      <c r="AT114" s="249"/>
      <c r="AU114" s="208"/>
      <c r="AV114" s="209"/>
      <c r="AW114" s="209"/>
      <c r="AX114" s="249"/>
      <c r="AY114" s="208"/>
      <c r="AZ114" s="209"/>
      <c r="BA114" s="209">
        <v>2</v>
      </c>
      <c r="BB114" s="249"/>
      <c r="BC114" s="208"/>
      <c r="BD114" s="209"/>
      <c r="BE114" s="209"/>
      <c r="BF114" s="210"/>
      <c r="BG114" s="49"/>
      <c r="BH114" s="5"/>
      <c r="BI114" s="5"/>
      <c r="BJ114" s="5"/>
    </row>
    <row r="115" spans="1:62" s="9" customFormat="1" ht="106.5" customHeight="1">
      <c r="A115" s="1"/>
      <c r="B115" s="6"/>
      <c r="C115" s="3"/>
      <c r="D115" s="214" t="s">
        <v>91</v>
      </c>
      <c r="E115" s="215"/>
      <c r="F115" s="216"/>
      <c r="G115" s="242" t="s">
        <v>153</v>
      </c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4"/>
      <c r="U115" s="205"/>
      <c r="V115" s="211"/>
      <c r="W115" s="205">
        <v>6</v>
      </c>
      <c r="X115" s="211"/>
      <c r="Y115" s="202"/>
      <c r="Z115" s="201"/>
      <c r="AA115" s="202"/>
      <c r="AB115" s="201"/>
      <c r="AC115" s="202">
        <v>3</v>
      </c>
      <c r="AD115" s="201"/>
      <c r="AE115" s="235">
        <f t="shared" si="16"/>
        <v>90</v>
      </c>
      <c r="AF115" s="201"/>
      <c r="AG115" s="235">
        <f t="shared" si="17"/>
        <v>54</v>
      </c>
      <c r="AH115" s="235"/>
      <c r="AI115" s="205">
        <v>36</v>
      </c>
      <c r="AJ115" s="211"/>
      <c r="AK115" s="205">
        <v>18</v>
      </c>
      <c r="AL115" s="211"/>
      <c r="AM115" s="205"/>
      <c r="AN115" s="207"/>
      <c r="AO115" s="205">
        <f t="shared" si="18"/>
        <v>36</v>
      </c>
      <c r="AP115" s="207"/>
      <c r="AQ115" s="205"/>
      <c r="AR115" s="206"/>
      <c r="AS115" s="206"/>
      <c r="AT115" s="211"/>
      <c r="AU115" s="205"/>
      <c r="AV115" s="206"/>
      <c r="AW115" s="206"/>
      <c r="AX115" s="211"/>
      <c r="AY115" s="205"/>
      <c r="AZ115" s="206"/>
      <c r="BA115" s="206">
        <v>3</v>
      </c>
      <c r="BB115" s="211"/>
      <c r="BC115" s="205"/>
      <c r="BD115" s="206"/>
      <c r="BE115" s="206"/>
      <c r="BF115" s="211"/>
      <c r="BG115" s="7"/>
      <c r="BH115" s="8"/>
      <c r="BI115" s="8"/>
      <c r="BJ115" s="8"/>
    </row>
    <row r="116" spans="2:62" s="1" customFormat="1" ht="114" customHeight="1">
      <c r="B116" s="6"/>
      <c r="C116" s="44"/>
      <c r="D116" s="214" t="s">
        <v>92</v>
      </c>
      <c r="E116" s="215"/>
      <c r="F116" s="216"/>
      <c r="G116" s="217" t="s">
        <v>154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48"/>
      <c r="U116" s="205">
        <v>7</v>
      </c>
      <c r="V116" s="207"/>
      <c r="W116" s="205"/>
      <c r="X116" s="211"/>
      <c r="Y116" s="222"/>
      <c r="Z116" s="223"/>
      <c r="AA116" s="222"/>
      <c r="AB116" s="224"/>
      <c r="AC116" s="225">
        <v>4</v>
      </c>
      <c r="AD116" s="224"/>
      <c r="AE116" s="205">
        <f t="shared" si="16"/>
        <v>120</v>
      </c>
      <c r="AF116" s="207"/>
      <c r="AG116" s="226">
        <f t="shared" si="17"/>
        <v>54</v>
      </c>
      <c r="AH116" s="227"/>
      <c r="AI116" s="205">
        <v>18</v>
      </c>
      <c r="AJ116" s="211"/>
      <c r="AK116" s="212">
        <v>36</v>
      </c>
      <c r="AL116" s="211"/>
      <c r="AM116" s="213"/>
      <c r="AN116" s="210"/>
      <c r="AO116" s="208">
        <f t="shared" si="18"/>
        <v>66</v>
      </c>
      <c r="AP116" s="210"/>
      <c r="AQ116" s="208"/>
      <c r="AR116" s="209"/>
      <c r="AS116" s="209"/>
      <c r="AT116" s="210"/>
      <c r="AU116" s="208"/>
      <c r="AV116" s="209"/>
      <c r="AW116" s="209"/>
      <c r="AX116" s="210"/>
      <c r="AY116" s="208"/>
      <c r="AZ116" s="209"/>
      <c r="BA116" s="209"/>
      <c r="BB116" s="210"/>
      <c r="BC116" s="213">
        <v>3</v>
      </c>
      <c r="BD116" s="209"/>
      <c r="BE116" s="209"/>
      <c r="BF116" s="210"/>
      <c r="BG116" s="4"/>
      <c r="BH116" s="5"/>
      <c r="BI116" s="5"/>
      <c r="BJ116" s="5"/>
    </row>
    <row r="117" spans="2:62" s="1" customFormat="1" ht="64.5" customHeight="1">
      <c r="B117" s="6"/>
      <c r="C117" s="44"/>
      <c r="D117" s="214" t="s">
        <v>93</v>
      </c>
      <c r="E117" s="215"/>
      <c r="F117" s="216"/>
      <c r="G117" s="245" t="s">
        <v>155</v>
      </c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7"/>
      <c r="U117" s="205"/>
      <c r="V117" s="207"/>
      <c r="W117" s="205">
        <v>7</v>
      </c>
      <c r="X117" s="211"/>
      <c r="Y117" s="222"/>
      <c r="Z117" s="223"/>
      <c r="AA117" s="222"/>
      <c r="AB117" s="224"/>
      <c r="AC117" s="225">
        <v>3</v>
      </c>
      <c r="AD117" s="224"/>
      <c r="AE117" s="205">
        <f t="shared" si="16"/>
        <v>90</v>
      </c>
      <c r="AF117" s="207"/>
      <c r="AG117" s="226">
        <f t="shared" si="17"/>
        <v>54</v>
      </c>
      <c r="AH117" s="227"/>
      <c r="AI117" s="205">
        <v>36</v>
      </c>
      <c r="AJ117" s="211"/>
      <c r="AK117" s="212">
        <v>18</v>
      </c>
      <c r="AL117" s="211"/>
      <c r="AM117" s="213"/>
      <c r="AN117" s="210"/>
      <c r="AO117" s="208">
        <f t="shared" si="18"/>
        <v>36</v>
      </c>
      <c r="AP117" s="210"/>
      <c r="AQ117" s="208"/>
      <c r="AR117" s="209"/>
      <c r="AS117" s="209"/>
      <c r="AT117" s="210"/>
      <c r="AU117" s="208"/>
      <c r="AV117" s="209"/>
      <c r="AW117" s="209"/>
      <c r="AX117" s="210"/>
      <c r="AY117" s="208"/>
      <c r="AZ117" s="209"/>
      <c r="BA117" s="209"/>
      <c r="BB117" s="210"/>
      <c r="BC117" s="213">
        <v>3</v>
      </c>
      <c r="BD117" s="209"/>
      <c r="BE117" s="209"/>
      <c r="BF117" s="210"/>
      <c r="BG117" s="4"/>
      <c r="BH117" s="5"/>
      <c r="BI117" s="5"/>
      <c r="BJ117" s="5"/>
    </row>
    <row r="118" spans="1:62" s="9" customFormat="1" ht="86.25" customHeight="1">
      <c r="A118" s="1"/>
      <c r="B118" s="6"/>
      <c r="C118" s="3"/>
      <c r="D118" s="214" t="s">
        <v>94</v>
      </c>
      <c r="E118" s="215"/>
      <c r="F118" s="216"/>
      <c r="G118" s="242" t="s">
        <v>156</v>
      </c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4"/>
      <c r="U118" s="205"/>
      <c r="V118" s="211"/>
      <c r="W118" s="212" t="s">
        <v>95</v>
      </c>
      <c r="X118" s="207"/>
      <c r="Y118" s="202"/>
      <c r="Z118" s="201"/>
      <c r="AA118" s="202"/>
      <c r="AB118" s="201"/>
      <c r="AC118" s="202">
        <v>3</v>
      </c>
      <c r="AD118" s="201"/>
      <c r="AE118" s="235">
        <f t="shared" si="16"/>
        <v>90</v>
      </c>
      <c r="AF118" s="201"/>
      <c r="AG118" s="235">
        <f t="shared" si="17"/>
        <v>54</v>
      </c>
      <c r="AH118" s="235"/>
      <c r="AI118" s="205">
        <v>36</v>
      </c>
      <c r="AJ118" s="211"/>
      <c r="AK118" s="205">
        <v>18</v>
      </c>
      <c r="AL118" s="211"/>
      <c r="AM118" s="205"/>
      <c r="AN118" s="207"/>
      <c r="AO118" s="205">
        <f t="shared" si="18"/>
        <v>36</v>
      </c>
      <c r="AP118" s="207"/>
      <c r="AQ118" s="205"/>
      <c r="AR118" s="206"/>
      <c r="AS118" s="206"/>
      <c r="AT118" s="211"/>
      <c r="AU118" s="205"/>
      <c r="AV118" s="206"/>
      <c r="AW118" s="206"/>
      <c r="AX118" s="211"/>
      <c r="AY118" s="205"/>
      <c r="AZ118" s="206"/>
      <c r="BA118" s="206"/>
      <c r="BB118" s="211"/>
      <c r="BC118" s="205">
        <v>3</v>
      </c>
      <c r="BD118" s="206"/>
      <c r="BE118" s="206"/>
      <c r="BF118" s="211"/>
      <c r="BG118" s="7"/>
      <c r="BH118" s="8"/>
      <c r="BI118" s="8"/>
      <c r="BJ118" s="8"/>
    </row>
    <row r="119" spans="1:62" s="48" customFormat="1" ht="87" customHeight="1">
      <c r="A119" s="1"/>
      <c r="B119" s="6"/>
      <c r="C119" s="3"/>
      <c r="D119" s="214" t="s">
        <v>96</v>
      </c>
      <c r="E119" s="215"/>
      <c r="F119" s="216"/>
      <c r="G119" s="217" t="s">
        <v>157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9"/>
      <c r="U119" s="205"/>
      <c r="V119" s="211"/>
      <c r="W119" s="220">
        <v>8</v>
      </c>
      <c r="X119" s="203"/>
      <c r="Y119" s="202"/>
      <c r="Z119" s="201"/>
      <c r="AA119" s="205"/>
      <c r="AB119" s="211"/>
      <c r="AC119" s="205">
        <v>3</v>
      </c>
      <c r="AD119" s="211"/>
      <c r="AE119" s="235">
        <f t="shared" si="16"/>
        <v>90</v>
      </c>
      <c r="AF119" s="201"/>
      <c r="AG119" s="240">
        <f t="shared" si="17"/>
        <v>36</v>
      </c>
      <c r="AH119" s="241"/>
      <c r="AI119" s="235">
        <v>18</v>
      </c>
      <c r="AJ119" s="201"/>
      <c r="AK119" s="202">
        <v>18</v>
      </c>
      <c r="AL119" s="201"/>
      <c r="AM119" s="213"/>
      <c r="AN119" s="210"/>
      <c r="AO119" s="213">
        <f t="shared" si="18"/>
        <v>54</v>
      </c>
      <c r="AP119" s="249"/>
      <c r="AQ119" s="205"/>
      <c r="AR119" s="206"/>
      <c r="AS119" s="206"/>
      <c r="AT119" s="207"/>
      <c r="AU119" s="205"/>
      <c r="AV119" s="206"/>
      <c r="AW119" s="206"/>
      <c r="AX119" s="207"/>
      <c r="AY119" s="205"/>
      <c r="AZ119" s="206"/>
      <c r="BA119" s="206"/>
      <c r="BB119" s="207"/>
      <c r="BC119" s="205"/>
      <c r="BD119" s="206"/>
      <c r="BE119" s="206">
        <v>4</v>
      </c>
      <c r="BF119" s="211"/>
      <c r="BG119" s="7"/>
      <c r="BH119" s="47"/>
      <c r="BI119" s="47"/>
      <c r="BJ119" s="47"/>
    </row>
    <row r="120" spans="1:62" s="9" customFormat="1" ht="25.5" customHeight="1">
      <c r="A120" s="1"/>
      <c r="B120" s="6"/>
      <c r="C120" s="3"/>
      <c r="D120" s="214" t="s">
        <v>97</v>
      </c>
      <c r="E120" s="215"/>
      <c r="F120" s="216"/>
      <c r="G120" s="242" t="s">
        <v>149</v>
      </c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4"/>
      <c r="U120" s="205" t="s">
        <v>70</v>
      </c>
      <c r="V120" s="211"/>
      <c r="W120" s="205" t="s">
        <v>87</v>
      </c>
      <c r="X120" s="211"/>
      <c r="Y120" s="202"/>
      <c r="Z120" s="201"/>
      <c r="AA120" s="202"/>
      <c r="AB120" s="201"/>
      <c r="AC120" s="202">
        <v>7.5</v>
      </c>
      <c r="AD120" s="201"/>
      <c r="AE120" s="235">
        <f t="shared" si="16"/>
        <v>225</v>
      </c>
      <c r="AF120" s="201"/>
      <c r="AG120" s="235"/>
      <c r="AH120" s="235"/>
      <c r="AI120" s="205"/>
      <c r="AJ120" s="211"/>
      <c r="AK120" s="205"/>
      <c r="AL120" s="211"/>
      <c r="AM120" s="205"/>
      <c r="AN120" s="207"/>
      <c r="AO120" s="205"/>
      <c r="AP120" s="207"/>
      <c r="AQ120" s="205"/>
      <c r="AR120" s="206"/>
      <c r="AS120" s="206"/>
      <c r="AT120" s="211"/>
      <c r="AU120" s="205"/>
      <c r="AV120" s="206"/>
      <c r="AW120" s="206"/>
      <c r="AX120" s="211"/>
      <c r="AY120" s="205"/>
      <c r="AZ120" s="206"/>
      <c r="BA120" s="206"/>
      <c r="BB120" s="211"/>
      <c r="BC120" s="205"/>
      <c r="BD120" s="206"/>
      <c r="BE120" s="206"/>
      <c r="BF120" s="211"/>
      <c r="BG120" s="7"/>
      <c r="BH120" s="8"/>
      <c r="BI120" s="8"/>
      <c r="BJ120" s="8"/>
    </row>
    <row r="121" spans="1:62" s="9" customFormat="1" ht="25.5" customHeight="1" thickBot="1">
      <c r="A121" s="1"/>
      <c r="B121" s="6"/>
      <c r="C121" s="3"/>
      <c r="D121" s="265" t="s">
        <v>98</v>
      </c>
      <c r="E121" s="266"/>
      <c r="F121" s="267"/>
      <c r="G121" s="268" t="s">
        <v>280</v>
      </c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70"/>
      <c r="U121" s="271"/>
      <c r="V121" s="272"/>
      <c r="W121" s="271"/>
      <c r="X121" s="272"/>
      <c r="Y121" s="261"/>
      <c r="Z121" s="262"/>
      <c r="AA121" s="261"/>
      <c r="AB121" s="262"/>
      <c r="AC121" s="261">
        <v>6</v>
      </c>
      <c r="AD121" s="262"/>
      <c r="AE121" s="258">
        <f t="shared" si="16"/>
        <v>180</v>
      </c>
      <c r="AF121" s="264"/>
      <c r="AG121" s="258"/>
      <c r="AH121" s="258"/>
      <c r="AI121" s="256"/>
      <c r="AJ121" s="263"/>
      <c r="AK121" s="256"/>
      <c r="AL121" s="263"/>
      <c r="AM121" s="256"/>
      <c r="AN121" s="257"/>
      <c r="AO121" s="256"/>
      <c r="AP121" s="257"/>
      <c r="AQ121" s="256"/>
      <c r="AR121" s="541"/>
      <c r="AS121" s="541"/>
      <c r="AT121" s="263"/>
      <c r="AU121" s="256"/>
      <c r="AV121" s="541"/>
      <c r="AW121" s="541"/>
      <c r="AX121" s="263"/>
      <c r="AY121" s="256"/>
      <c r="AZ121" s="541"/>
      <c r="BA121" s="541"/>
      <c r="BB121" s="263"/>
      <c r="BC121" s="256"/>
      <c r="BD121" s="541"/>
      <c r="BE121" s="541"/>
      <c r="BF121" s="263"/>
      <c r="BG121" s="7"/>
      <c r="BH121" s="8"/>
      <c r="BI121" s="8"/>
      <c r="BJ121" s="8"/>
    </row>
    <row r="122" spans="4:62" s="1" customFormat="1" ht="25.5" customHeight="1" thickBot="1">
      <c r="D122" s="321" t="s">
        <v>162</v>
      </c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3"/>
      <c r="U122" s="275">
        <v>1</v>
      </c>
      <c r="V122" s="276"/>
      <c r="W122" s="273">
        <v>7</v>
      </c>
      <c r="X122" s="274"/>
      <c r="Y122" s="275"/>
      <c r="Z122" s="276"/>
      <c r="AA122" s="273"/>
      <c r="AB122" s="274"/>
      <c r="AC122" s="275">
        <f>SUM(AC113:AD121)</f>
        <v>36.5</v>
      </c>
      <c r="AD122" s="276"/>
      <c r="AE122" s="273">
        <f>SUM(AE113:AF121)</f>
        <v>1095</v>
      </c>
      <c r="AF122" s="274"/>
      <c r="AG122" s="275">
        <f>SUM(AG113:AH121)</f>
        <v>342</v>
      </c>
      <c r="AH122" s="274"/>
      <c r="AI122" s="275">
        <f>SUM(AI113:AJ121)</f>
        <v>180</v>
      </c>
      <c r="AJ122" s="274"/>
      <c r="AK122" s="275">
        <f>SUM(AK113:AL121)</f>
        <v>162</v>
      </c>
      <c r="AL122" s="274"/>
      <c r="AM122" s="275"/>
      <c r="AN122" s="274"/>
      <c r="AO122" s="275">
        <f>SUM(AO113:AP121)</f>
        <v>348</v>
      </c>
      <c r="AP122" s="274"/>
      <c r="AQ122" s="275">
        <f>SUM(AQ113:AR121)</f>
        <v>0</v>
      </c>
      <c r="AR122" s="276"/>
      <c r="AS122" s="275">
        <f>SUM(AS113:AT121)</f>
        <v>0</v>
      </c>
      <c r="AT122" s="276"/>
      <c r="AU122" s="275">
        <f>SUM(AU113:AV121)</f>
        <v>3</v>
      </c>
      <c r="AV122" s="276"/>
      <c r="AW122" s="275">
        <f>SUM(AW113:AX121)</f>
        <v>0</v>
      </c>
      <c r="AX122" s="276"/>
      <c r="AY122" s="275">
        <f>SUM(AY113:AZ121)</f>
        <v>0</v>
      </c>
      <c r="AZ122" s="276"/>
      <c r="BA122" s="275">
        <f>SUM(BA113:BB121)</f>
        <v>5</v>
      </c>
      <c r="BB122" s="276"/>
      <c r="BC122" s="275">
        <f>SUM(BC113:BD121)</f>
        <v>9</v>
      </c>
      <c r="BD122" s="276"/>
      <c r="BE122" s="275">
        <f>SUM(BE113:BF121)</f>
        <v>4</v>
      </c>
      <c r="BF122" s="274"/>
      <c r="BG122" s="10"/>
      <c r="BH122" s="5"/>
      <c r="BI122" s="5"/>
      <c r="BJ122" s="5"/>
    </row>
    <row r="123" spans="4:62" s="1" customFormat="1" ht="24" customHeight="1" thickBot="1">
      <c r="D123" s="318" t="s">
        <v>163</v>
      </c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20"/>
      <c r="U123" s="275">
        <f>U122+U111</f>
        <v>5</v>
      </c>
      <c r="V123" s="276"/>
      <c r="W123" s="273">
        <f>W111+W122</f>
        <v>22</v>
      </c>
      <c r="X123" s="274"/>
      <c r="Y123" s="275"/>
      <c r="Z123" s="276"/>
      <c r="AA123" s="273">
        <f>AA111</f>
        <v>5</v>
      </c>
      <c r="AB123" s="274"/>
      <c r="AC123" s="275">
        <f>AC111+AC122</f>
        <v>107</v>
      </c>
      <c r="AD123" s="276"/>
      <c r="AE123" s="273">
        <f>AE111+AE122</f>
        <v>3210</v>
      </c>
      <c r="AF123" s="274"/>
      <c r="AG123" s="275">
        <f>AG111+AG122</f>
        <v>1467</v>
      </c>
      <c r="AH123" s="274"/>
      <c r="AI123" s="275">
        <f>AI111+AI122</f>
        <v>693</v>
      </c>
      <c r="AJ123" s="276"/>
      <c r="AK123" s="273">
        <f>AK111+AK122</f>
        <v>774</v>
      </c>
      <c r="AL123" s="276"/>
      <c r="AM123" s="273">
        <f>AM111+AM122</f>
        <v>0</v>
      </c>
      <c r="AN123" s="274"/>
      <c r="AO123" s="275">
        <f>AO111+AO122</f>
        <v>1338</v>
      </c>
      <c r="AP123" s="274"/>
      <c r="AQ123" s="275">
        <f>AQ111+AQ122</f>
        <v>0</v>
      </c>
      <c r="AR123" s="274"/>
      <c r="AS123" s="275">
        <f>AS111+AS122</f>
        <v>0</v>
      </c>
      <c r="AT123" s="274"/>
      <c r="AU123" s="275">
        <f>AU111+AU122</f>
        <v>10</v>
      </c>
      <c r="AV123" s="274"/>
      <c r="AW123" s="275">
        <f>AW111+AW122</f>
        <v>15</v>
      </c>
      <c r="AX123" s="274"/>
      <c r="AY123" s="275">
        <f>AY111+AY122</f>
        <v>18</v>
      </c>
      <c r="AZ123" s="274"/>
      <c r="BA123" s="275">
        <f>BA111+BA122</f>
        <v>16</v>
      </c>
      <c r="BB123" s="274"/>
      <c r="BC123" s="275">
        <f>BC111+BC122</f>
        <v>16</v>
      </c>
      <c r="BD123" s="274"/>
      <c r="BE123" s="275">
        <f>BE111+BE122</f>
        <v>13</v>
      </c>
      <c r="BF123" s="274"/>
      <c r="BG123" s="10"/>
      <c r="BH123" s="5"/>
      <c r="BI123" s="5"/>
      <c r="BJ123" s="5"/>
    </row>
    <row r="124" spans="4:62" s="1" customFormat="1" ht="20.25" customHeight="1" thickBot="1">
      <c r="D124" s="622" t="s">
        <v>165</v>
      </c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  <c r="T124" s="625"/>
      <c r="U124" s="275">
        <f>U87+U123</f>
        <v>16</v>
      </c>
      <c r="V124" s="276"/>
      <c r="W124" s="273">
        <f>W87+W123</f>
        <v>48</v>
      </c>
      <c r="X124" s="274"/>
      <c r="Y124" s="275"/>
      <c r="Z124" s="276"/>
      <c r="AA124" s="273">
        <f>AA123</f>
        <v>5</v>
      </c>
      <c r="AB124" s="274"/>
      <c r="AC124" s="277">
        <f>AC87+AC123</f>
        <v>240</v>
      </c>
      <c r="AD124" s="276"/>
      <c r="AE124" s="273">
        <f>AE87+AE123</f>
        <v>7200</v>
      </c>
      <c r="AF124" s="274"/>
      <c r="AG124" s="275">
        <f>AG87+AG123</f>
        <v>3627</v>
      </c>
      <c r="AH124" s="274"/>
      <c r="AI124" s="275">
        <f>AI87+AI123</f>
        <v>1665</v>
      </c>
      <c r="AJ124" s="276"/>
      <c r="AK124" s="273">
        <f>AK87+AK123</f>
        <v>1854</v>
      </c>
      <c r="AL124" s="276"/>
      <c r="AM124" s="273">
        <f>AM87+AM123</f>
        <v>108</v>
      </c>
      <c r="AN124" s="274"/>
      <c r="AO124" s="275">
        <f>AO87+AO123</f>
        <v>3168</v>
      </c>
      <c r="AP124" s="274"/>
      <c r="AQ124" s="275"/>
      <c r="AR124" s="542"/>
      <c r="AS124" s="273"/>
      <c r="AT124" s="543"/>
      <c r="AU124" s="275"/>
      <c r="AV124" s="542"/>
      <c r="AW124" s="273"/>
      <c r="AX124" s="543"/>
      <c r="AY124" s="275"/>
      <c r="AZ124" s="542"/>
      <c r="BA124" s="546"/>
      <c r="BB124" s="547"/>
      <c r="BC124" s="275"/>
      <c r="BD124" s="542"/>
      <c r="BE124" s="273"/>
      <c r="BF124" s="543"/>
      <c r="BG124" s="10"/>
      <c r="BH124" s="5"/>
      <c r="BI124" s="5"/>
      <c r="BJ124" s="5"/>
    </row>
    <row r="125" spans="4:62" s="1" customFormat="1" ht="24.75" customHeight="1" thickBot="1">
      <c r="D125" s="622" t="s">
        <v>166</v>
      </c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3"/>
      <c r="W125" s="623"/>
      <c r="X125" s="623"/>
      <c r="Y125" s="623"/>
      <c r="Z125" s="623"/>
      <c r="AA125" s="623"/>
      <c r="AB125" s="623"/>
      <c r="AC125" s="623"/>
      <c r="AD125" s="623"/>
      <c r="AE125" s="623"/>
      <c r="AF125" s="623"/>
      <c r="AG125" s="623"/>
      <c r="AH125" s="623"/>
      <c r="AI125" s="623"/>
      <c r="AJ125" s="623"/>
      <c r="AK125" s="623"/>
      <c r="AL125" s="623"/>
      <c r="AM125" s="623"/>
      <c r="AN125" s="623"/>
      <c r="AO125" s="623"/>
      <c r="AP125" s="624"/>
      <c r="AQ125" s="289">
        <f>AQ87+AQ123</f>
        <v>29</v>
      </c>
      <c r="AR125" s="292"/>
      <c r="AS125" s="545">
        <f>AS87+AS123</f>
        <v>28</v>
      </c>
      <c r="AT125" s="290"/>
      <c r="AU125" s="291">
        <f>AU87+AU123</f>
        <v>26</v>
      </c>
      <c r="AV125" s="292"/>
      <c r="AW125" s="545">
        <f>AW87+AW123</f>
        <v>26</v>
      </c>
      <c r="AX125" s="290"/>
      <c r="AY125" s="291">
        <f>AY87+AY123</f>
        <v>28</v>
      </c>
      <c r="AZ125" s="292"/>
      <c r="BA125" s="545">
        <f>BA87+BA123</f>
        <v>28</v>
      </c>
      <c r="BB125" s="290"/>
      <c r="BC125" s="291">
        <f>BC87+BC123</f>
        <v>26</v>
      </c>
      <c r="BD125" s="292"/>
      <c r="BE125" s="545">
        <f>BE87+BE123</f>
        <v>21</v>
      </c>
      <c r="BF125" s="290"/>
      <c r="BG125" s="10"/>
      <c r="BH125" s="5"/>
      <c r="BI125" s="5"/>
      <c r="BJ125" s="5"/>
    </row>
    <row r="126" spans="4:62" s="149" customFormat="1" ht="30" customHeight="1" thickBot="1">
      <c r="D126" s="619" t="s">
        <v>167</v>
      </c>
      <c r="E126" s="620"/>
      <c r="F126" s="620"/>
      <c r="G126" s="620"/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R126" s="620"/>
      <c r="S126" s="620"/>
      <c r="T126" s="620"/>
      <c r="U126" s="620"/>
      <c r="V126" s="620"/>
      <c r="W126" s="620"/>
      <c r="X126" s="620"/>
      <c r="Y126" s="620"/>
      <c r="Z126" s="620"/>
      <c r="AA126" s="620"/>
      <c r="AB126" s="620"/>
      <c r="AC126" s="620"/>
      <c r="AD126" s="620"/>
      <c r="AE126" s="620"/>
      <c r="AF126" s="620"/>
      <c r="AG126" s="620"/>
      <c r="AH126" s="620"/>
      <c r="AI126" s="620"/>
      <c r="AJ126" s="620"/>
      <c r="AK126" s="620"/>
      <c r="AL126" s="620"/>
      <c r="AM126" s="620"/>
      <c r="AN126" s="620"/>
      <c r="AO126" s="620"/>
      <c r="AP126" s="621"/>
      <c r="AQ126" s="289">
        <v>3</v>
      </c>
      <c r="AR126" s="292"/>
      <c r="AS126" s="545">
        <v>3</v>
      </c>
      <c r="AT126" s="290"/>
      <c r="AU126" s="291">
        <v>2</v>
      </c>
      <c r="AV126" s="292"/>
      <c r="AW126" s="545">
        <v>2</v>
      </c>
      <c r="AX126" s="290"/>
      <c r="AY126" s="291">
        <v>2</v>
      </c>
      <c r="AZ126" s="292"/>
      <c r="BA126" s="545">
        <v>2</v>
      </c>
      <c r="BB126" s="290"/>
      <c r="BC126" s="291">
        <v>2</v>
      </c>
      <c r="BD126" s="292"/>
      <c r="BE126" s="545">
        <v>0</v>
      </c>
      <c r="BF126" s="290"/>
      <c r="BG126" s="150"/>
      <c r="BH126" s="151"/>
      <c r="BI126" s="151"/>
      <c r="BJ126" s="151"/>
    </row>
    <row r="127" spans="4:62" s="46" customFormat="1" ht="25.5" customHeight="1" thickBot="1">
      <c r="D127" s="619" t="s">
        <v>168</v>
      </c>
      <c r="E127" s="620"/>
      <c r="F127" s="620"/>
      <c r="G127" s="620"/>
      <c r="H127" s="620"/>
      <c r="I127" s="620"/>
      <c r="J127" s="620"/>
      <c r="K127" s="620"/>
      <c r="L127" s="620"/>
      <c r="M127" s="620"/>
      <c r="N127" s="620"/>
      <c r="O127" s="620"/>
      <c r="P127" s="620"/>
      <c r="Q127" s="620"/>
      <c r="R127" s="620"/>
      <c r="S127" s="620"/>
      <c r="T127" s="620"/>
      <c r="U127" s="620"/>
      <c r="V127" s="620"/>
      <c r="W127" s="620"/>
      <c r="X127" s="620"/>
      <c r="Y127" s="620"/>
      <c r="Z127" s="620"/>
      <c r="AA127" s="620"/>
      <c r="AB127" s="620"/>
      <c r="AC127" s="620"/>
      <c r="AD127" s="620"/>
      <c r="AE127" s="620"/>
      <c r="AF127" s="620"/>
      <c r="AG127" s="620"/>
      <c r="AH127" s="620"/>
      <c r="AI127" s="620"/>
      <c r="AJ127" s="620"/>
      <c r="AK127" s="620"/>
      <c r="AL127" s="620"/>
      <c r="AM127" s="620"/>
      <c r="AN127" s="620"/>
      <c r="AO127" s="620"/>
      <c r="AP127" s="621"/>
      <c r="AQ127" s="626" t="s">
        <v>25</v>
      </c>
      <c r="AR127" s="561"/>
      <c r="AS127" s="562" t="s">
        <v>18</v>
      </c>
      <c r="AT127" s="563"/>
      <c r="AU127" s="560" t="s">
        <v>25</v>
      </c>
      <c r="AV127" s="561"/>
      <c r="AW127" s="562" t="s">
        <v>99</v>
      </c>
      <c r="AX127" s="563"/>
      <c r="AY127" s="560" t="s">
        <v>25</v>
      </c>
      <c r="AZ127" s="561"/>
      <c r="BA127" s="562" t="s">
        <v>100</v>
      </c>
      <c r="BB127" s="563"/>
      <c r="BC127" s="560" t="s">
        <v>101</v>
      </c>
      <c r="BD127" s="561"/>
      <c r="BE127" s="562" t="s">
        <v>19</v>
      </c>
      <c r="BF127" s="563"/>
      <c r="BG127" s="152"/>
      <c r="BH127" s="45"/>
      <c r="BI127" s="45"/>
      <c r="BJ127" s="45"/>
    </row>
    <row r="128" spans="3:62" s="9" customFormat="1" ht="21" customHeight="1" thickBot="1">
      <c r="C128" s="153"/>
      <c r="D128" s="581" t="s">
        <v>169</v>
      </c>
      <c r="E128" s="582"/>
      <c r="F128" s="582"/>
      <c r="G128" s="582"/>
      <c r="H128" s="582"/>
      <c r="I128" s="582"/>
      <c r="J128" s="582"/>
      <c r="K128" s="582"/>
      <c r="L128" s="582"/>
      <c r="M128" s="582"/>
      <c r="N128" s="582"/>
      <c r="O128" s="582"/>
      <c r="P128" s="582"/>
      <c r="Q128" s="582"/>
      <c r="R128" s="582"/>
      <c r="S128" s="582"/>
      <c r="T128" s="582"/>
      <c r="U128" s="582"/>
      <c r="V128" s="582"/>
      <c r="W128" s="582"/>
      <c r="X128" s="582"/>
      <c r="Y128" s="582"/>
      <c r="Z128" s="582"/>
      <c r="AA128" s="582"/>
      <c r="AB128" s="582"/>
      <c r="AC128" s="582"/>
      <c r="AD128" s="582"/>
      <c r="AE128" s="582"/>
      <c r="AF128" s="582"/>
      <c r="AG128" s="582"/>
      <c r="AH128" s="582"/>
      <c r="AI128" s="582"/>
      <c r="AJ128" s="582"/>
      <c r="AK128" s="582"/>
      <c r="AL128" s="582"/>
      <c r="AM128" s="582"/>
      <c r="AN128" s="582"/>
      <c r="AO128" s="582"/>
      <c r="AP128" s="583"/>
      <c r="AQ128" s="289"/>
      <c r="AR128" s="292"/>
      <c r="AS128" s="545"/>
      <c r="AT128" s="290"/>
      <c r="AU128" s="291"/>
      <c r="AV128" s="292"/>
      <c r="AW128" s="545">
        <v>1</v>
      </c>
      <c r="AX128" s="290"/>
      <c r="AY128" s="291">
        <v>1</v>
      </c>
      <c r="AZ128" s="292"/>
      <c r="BA128" s="545">
        <v>1</v>
      </c>
      <c r="BB128" s="290"/>
      <c r="BC128" s="291">
        <v>1</v>
      </c>
      <c r="BD128" s="292"/>
      <c r="BE128" s="545">
        <v>1</v>
      </c>
      <c r="BF128" s="290"/>
      <c r="BG128" s="10"/>
      <c r="BH128" s="8"/>
      <c r="BI128" s="8"/>
      <c r="BJ128" s="8"/>
    </row>
    <row r="129" spans="3:62" s="9" customFormat="1" ht="18" customHeight="1" thickBot="1">
      <c r="C129" s="153"/>
      <c r="D129" s="3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2"/>
      <c r="R129" s="12"/>
      <c r="S129" s="12"/>
      <c r="T129" s="12"/>
      <c r="U129" s="155"/>
      <c r="V129" s="12"/>
      <c r="W129" s="12"/>
      <c r="X129" s="12"/>
      <c r="Y129" s="12"/>
      <c r="Z129" s="12"/>
      <c r="AA129" s="12"/>
      <c r="AB129" s="156"/>
      <c r="AC129" s="157"/>
      <c r="AD129" s="157"/>
      <c r="AE129" s="157"/>
      <c r="AF129" s="157"/>
      <c r="AG129" s="157"/>
      <c r="AH129" s="157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0"/>
      <c r="BH129" s="8"/>
      <c r="BI129" s="8"/>
      <c r="BJ129" s="8"/>
    </row>
    <row r="130" spans="3:62" s="10" customFormat="1" ht="19.5" customHeight="1" thickBot="1">
      <c r="C130" s="182"/>
      <c r="D130" s="158">
        <v>1</v>
      </c>
      <c r="E130" s="564" t="s">
        <v>170</v>
      </c>
      <c r="F130" s="565"/>
      <c r="G130" s="565"/>
      <c r="H130" s="565"/>
      <c r="I130" s="565"/>
      <c r="J130" s="565"/>
      <c r="K130" s="565"/>
      <c r="L130" s="565"/>
      <c r="M130" s="565"/>
      <c r="N130" s="565"/>
      <c r="O130" s="565"/>
      <c r="P130" s="565"/>
      <c r="Q130" s="565"/>
      <c r="R130" s="565"/>
      <c r="S130" s="565"/>
      <c r="T130" s="565"/>
      <c r="U130" s="577"/>
      <c r="V130" s="569"/>
      <c r="W130" s="631" t="s">
        <v>24</v>
      </c>
      <c r="X130" s="632"/>
      <c r="Y130" s="571"/>
      <c r="Z130" s="572"/>
      <c r="AA130" s="633"/>
      <c r="AB130" s="634"/>
      <c r="AC130" s="568">
        <v>12</v>
      </c>
      <c r="AD130" s="569"/>
      <c r="AE130" s="568">
        <f>AC130*30</f>
        <v>360</v>
      </c>
      <c r="AF130" s="569"/>
      <c r="AG130" s="568">
        <v>288</v>
      </c>
      <c r="AH130" s="569"/>
      <c r="AI130" s="584">
        <v>8</v>
      </c>
      <c r="AJ130" s="585"/>
      <c r="AK130" s="585">
        <f>AG130-AI130</f>
        <v>280</v>
      </c>
      <c r="AL130" s="585"/>
      <c r="AM130" s="585"/>
      <c r="AN130" s="585"/>
      <c r="AO130" s="585">
        <v>72</v>
      </c>
      <c r="AP130" s="630"/>
      <c r="AQ130" s="627">
        <v>4</v>
      </c>
      <c r="AR130" s="628"/>
      <c r="AS130" s="629">
        <v>4</v>
      </c>
      <c r="AT130" s="567"/>
      <c r="AU130" s="627">
        <v>4</v>
      </c>
      <c r="AV130" s="628"/>
      <c r="AW130" s="629">
        <v>4</v>
      </c>
      <c r="AX130" s="567"/>
      <c r="AY130" s="159" t="s">
        <v>210</v>
      </c>
      <c r="AZ130" s="160"/>
      <c r="BA130" s="160"/>
      <c r="BB130" s="160"/>
      <c r="BC130" s="160"/>
      <c r="BD130" s="160"/>
      <c r="BE130" s="160"/>
      <c r="BF130" s="161"/>
      <c r="BG130" s="162"/>
      <c r="BH130" s="183"/>
      <c r="BI130" s="183"/>
      <c r="BJ130" s="183"/>
    </row>
    <row r="131" spans="3:62" s="10" customFormat="1" ht="24" customHeight="1" thickBot="1">
      <c r="C131" s="182"/>
      <c r="D131" s="158">
        <v>2</v>
      </c>
      <c r="E131" s="564" t="s">
        <v>171</v>
      </c>
      <c r="F131" s="565"/>
      <c r="G131" s="565"/>
      <c r="H131" s="565"/>
      <c r="I131" s="565"/>
      <c r="J131" s="565"/>
      <c r="K131" s="565"/>
      <c r="L131" s="565"/>
      <c r="M131" s="565"/>
      <c r="N131" s="565"/>
      <c r="O131" s="565"/>
      <c r="P131" s="565"/>
      <c r="Q131" s="565"/>
      <c r="R131" s="565"/>
      <c r="S131" s="565"/>
      <c r="T131" s="565"/>
      <c r="U131" s="566"/>
      <c r="V131" s="567"/>
      <c r="W131" s="570"/>
      <c r="X131" s="543"/>
      <c r="Y131" s="571"/>
      <c r="Z131" s="572"/>
      <c r="AA131" s="573"/>
      <c r="AB131" s="574"/>
      <c r="AC131" s="575">
        <v>22.5</v>
      </c>
      <c r="AD131" s="576"/>
      <c r="AE131" s="575">
        <f>AC131*30</f>
        <v>675</v>
      </c>
      <c r="AF131" s="576"/>
      <c r="AG131" s="558"/>
      <c r="AH131" s="557"/>
      <c r="AI131" s="163" t="s">
        <v>211</v>
      </c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5"/>
      <c r="BG131" s="166"/>
      <c r="BH131" s="167"/>
      <c r="BI131" s="167"/>
      <c r="BJ131" s="167"/>
    </row>
    <row r="132" spans="25:42" s="10" customFormat="1" ht="24.75" customHeight="1"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</row>
    <row r="133" spans="4:58" s="10" customFormat="1" ht="22.5" customHeight="1">
      <c r="D133" s="14"/>
      <c r="E133" s="184"/>
      <c r="F133" s="184"/>
      <c r="G133" s="636" t="s">
        <v>276</v>
      </c>
      <c r="H133" s="636"/>
      <c r="I133" s="636"/>
      <c r="J133" s="636"/>
      <c r="K133" s="636"/>
      <c r="L133" s="636"/>
      <c r="M133" s="636"/>
      <c r="N133" s="636"/>
      <c r="O133" s="636"/>
      <c r="P133" s="636"/>
      <c r="Q133" s="636"/>
      <c r="R133" s="636"/>
      <c r="S133" s="636"/>
      <c r="T133" s="636"/>
      <c r="U133" s="636"/>
      <c r="V133" s="636"/>
      <c r="W133" s="636"/>
      <c r="X133" s="636"/>
      <c r="Y133" s="636"/>
      <c r="Z133" s="636"/>
      <c r="AA133" s="636"/>
      <c r="AB133" s="636"/>
      <c r="AC133" s="636"/>
      <c r="AD133" s="636"/>
      <c r="AE133" s="636"/>
      <c r="AF133" s="636"/>
      <c r="AG133" s="636"/>
      <c r="AH133" s="636"/>
      <c r="AI133" s="636"/>
      <c r="AJ133" s="636"/>
      <c r="AK133" s="636"/>
      <c r="AL133" s="636"/>
      <c r="AM133" s="636"/>
      <c r="AN133" s="636"/>
      <c r="AO133" s="636"/>
      <c r="AP133" s="636"/>
      <c r="AQ133" s="636"/>
      <c r="AR133" s="636"/>
      <c r="AS133" s="636"/>
      <c r="AT133" s="636"/>
      <c r="AU133" s="636"/>
      <c r="AV133" s="636"/>
      <c r="AW133" s="636"/>
      <c r="AX133" s="636"/>
      <c r="AY133" s="636"/>
      <c r="AZ133" s="636"/>
      <c r="BA133" s="636"/>
      <c r="BB133" s="636"/>
      <c r="BC133" s="636"/>
      <c r="BD133" s="636"/>
      <c r="BE133" s="636"/>
      <c r="BF133" s="636"/>
    </row>
    <row r="134" spans="4:58" s="10" customFormat="1" ht="36" customHeight="1">
      <c r="D134" s="14"/>
      <c r="E134" s="184"/>
      <c r="F134" s="184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</row>
    <row r="135" spans="4:62" s="10" customFormat="1" ht="30" customHeight="1">
      <c r="D135" s="14"/>
      <c r="E135" s="184"/>
      <c r="F135" s="184"/>
      <c r="G135" s="186" t="s">
        <v>206</v>
      </c>
      <c r="H135" s="186"/>
      <c r="I135" s="186"/>
      <c r="J135" s="186"/>
      <c r="K135" s="186"/>
      <c r="L135" s="186"/>
      <c r="M135" s="186"/>
      <c r="N135" s="186"/>
      <c r="O135" s="186"/>
      <c r="P135" s="187"/>
      <c r="Q135" s="187"/>
      <c r="R135" s="187"/>
      <c r="S135" s="188"/>
      <c r="T135" s="189"/>
      <c r="U135" s="189"/>
      <c r="V135" s="190"/>
      <c r="W135" s="199" t="s">
        <v>0</v>
      </c>
      <c r="X135" s="580" t="s">
        <v>278</v>
      </c>
      <c r="Y135" s="580"/>
      <c r="Z135" s="580"/>
      <c r="AA135" s="580"/>
      <c r="AB135" s="580"/>
      <c r="AC135" s="200" t="s">
        <v>0</v>
      </c>
      <c r="AD135" s="191"/>
      <c r="AE135" s="192"/>
      <c r="AF135" s="191"/>
      <c r="AG135" s="191"/>
      <c r="AH135" s="638" t="s">
        <v>209</v>
      </c>
      <c r="AI135" s="638"/>
      <c r="AJ135" s="638"/>
      <c r="AK135" s="638"/>
      <c r="AL135" s="638"/>
      <c r="AM135" s="638"/>
      <c r="AN135" s="638"/>
      <c r="AO135" s="638"/>
      <c r="AP135" s="638"/>
      <c r="AQ135" s="638"/>
      <c r="AR135" s="638"/>
      <c r="AS135" s="193"/>
      <c r="AT135" s="193"/>
      <c r="AU135" s="193"/>
      <c r="AV135" s="187"/>
      <c r="AW135" s="187"/>
      <c r="AX135" s="187"/>
      <c r="AY135" s="188"/>
      <c r="AZ135" s="199" t="s">
        <v>0</v>
      </c>
      <c r="BA135" s="639" t="s">
        <v>277</v>
      </c>
      <c r="BB135" s="639"/>
      <c r="BC135" s="639"/>
      <c r="BD135" s="639"/>
      <c r="BE135" s="639"/>
      <c r="BF135" s="639"/>
      <c r="BG135" s="182"/>
      <c r="BH135" s="182"/>
      <c r="BI135" s="182"/>
      <c r="BJ135" s="182"/>
    </row>
    <row r="136" spans="4:61" s="10" customFormat="1" ht="19.5" customHeight="1">
      <c r="D136" s="14"/>
      <c r="E136" s="184"/>
      <c r="F136" s="184"/>
      <c r="G136" s="175"/>
      <c r="H136" s="176"/>
      <c r="I136" s="15"/>
      <c r="J136" s="13"/>
      <c r="K136" s="13"/>
      <c r="L136" s="15"/>
      <c r="M136" s="9"/>
      <c r="N136" s="9"/>
      <c r="O136" s="9"/>
      <c r="P136" s="172"/>
      <c r="Q136" s="637" t="s">
        <v>207</v>
      </c>
      <c r="R136" s="637"/>
      <c r="S136" s="637"/>
      <c r="T136" s="637"/>
      <c r="U136" s="16"/>
      <c r="X136" s="9"/>
      <c r="Y136" s="9"/>
      <c r="Z136" s="194" t="s">
        <v>208</v>
      </c>
      <c r="AA136" s="195"/>
      <c r="AB136" s="9"/>
      <c r="AC136" s="20"/>
      <c r="AD136" s="20"/>
      <c r="AE136" s="20"/>
      <c r="AF136" s="20"/>
      <c r="AG136" s="20"/>
      <c r="AH136" s="20"/>
      <c r="AI136" s="20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635" t="s">
        <v>207</v>
      </c>
      <c r="AX136" s="635"/>
      <c r="AY136" s="635"/>
      <c r="BA136" s="16"/>
      <c r="BB136" s="194" t="s">
        <v>208</v>
      </c>
      <c r="BC136" s="194"/>
      <c r="BD136" s="9"/>
      <c r="BE136" s="9"/>
      <c r="BG136" s="28"/>
      <c r="BH136" s="27"/>
      <c r="BI136" s="27"/>
    </row>
    <row r="137" spans="4:62" s="10" customFormat="1" ht="28.5" customHeight="1">
      <c r="D137" s="14"/>
      <c r="E137" s="184"/>
      <c r="F137" s="184"/>
      <c r="G137" s="184"/>
      <c r="H137" s="15"/>
      <c r="I137" s="15"/>
      <c r="J137" s="15"/>
      <c r="K137" s="15"/>
      <c r="L137" s="15"/>
      <c r="M137" s="15"/>
      <c r="N137" s="16"/>
      <c r="O137" s="15"/>
      <c r="P137" s="15"/>
      <c r="Q137" s="16"/>
      <c r="R137" s="15"/>
      <c r="S137" s="9"/>
      <c r="T137" s="17"/>
      <c r="U137" s="9"/>
      <c r="V137" s="174"/>
      <c r="W137" s="18"/>
      <c r="X137" s="18"/>
      <c r="Y137" s="168"/>
      <c r="Z137" s="9"/>
      <c r="AA137" s="17"/>
      <c r="AB137" s="20"/>
      <c r="AC137" s="20"/>
      <c r="AD137" s="20"/>
      <c r="AE137" s="20"/>
      <c r="AF137" s="20"/>
      <c r="AG137" s="20"/>
      <c r="AH137" s="20"/>
      <c r="AI137" s="20"/>
      <c r="AJ137" s="20"/>
      <c r="AK137" s="2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C137" s="16"/>
      <c r="BD137" s="194"/>
      <c r="BE137" s="194"/>
      <c r="BF137" s="9"/>
      <c r="BG137" s="9"/>
      <c r="BI137" s="9"/>
      <c r="BJ137" s="169"/>
    </row>
    <row r="138" spans="1:61" s="9" customFormat="1" ht="16.5" customHeight="1">
      <c r="A138" s="13"/>
      <c r="B138" s="14"/>
      <c r="C138" s="184"/>
      <c r="D138" s="184"/>
      <c r="E138" s="184"/>
      <c r="F138" s="15"/>
      <c r="G138" s="15"/>
      <c r="H138" s="15"/>
      <c r="I138" s="15"/>
      <c r="J138" s="15"/>
      <c r="K138" s="15"/>
      <c r="L138" s="16"/>
      <c r="M138" s="15"/>
      <c r="N138" s="15"/>
      <c r="O138" s="16"/>
      <c r="P138" s="15"/>
      <c r="R138" s="17"/>
      <c r="S138" s="18"/>
      <c r="T138" s="19"/>
      <c r="U138" s="18"/>
      <c r="V138" s="578"/>
      <c r="W138" s="579"/>
      <c r="X138" s="579"/>
      <c r="Y138" s="579"/>
      <c r="Z138" s="579"/>
      <c r="AA138" s="20"/>
      <c r="AB138" s="21"/>
      <c r="AC138" s="20"/>
      <c r="AD138" s="20"/>
      <c r="AE138" s="20"/>
      <c r="AF138" s="20"/>
      <c r="AG138" s="20"/>
      <c r="AH138" s="20"/>
      <c r="AI138" s="22"/>
      <c r="AJ138" s="196"/>
      <c r="AK138" s="196"/>
      <c r="AL138" s="196"/>
      <c r="AM138" s="196"/>
      <c r="AN138" s="23"/>
      <c r="AO138" s="197"/>
      <c r="AS138" s="24"/>
      <c r="AT138" s="24"/>
      <c r="AU138" s="24"/>
      <c r="AV138" s="24"/>
      <c r="AW138" s="24"/>
      <c r="AX138" s="24"/>
      <c r="AY138" s="198"/>
      <c r="AZ138" s="198"/>
      <c r="BA138" s="25"/>
      <c r="BB138" s="25"/>
      <c r="BC138" s="26"/>
      <c r="BD138" s="27"/>
      <c r="BE138" s="27"/>
      <c r="BF138" s="27"/>
      <c r="BG138" s="27"/>
      <c r="BH138" s="28"/>
      <c r="BI138" s="29"/>
    </row>
    <row r="139" spans="1:61" s="9" customFormat="1" ht="16.5" customHeight="1">
      <c r="A139" s="13"/>
      <c r="B139" s="14"/>
      <c r="C139" s="184"/>
      <c r="D139" s="184"/>
      <c r="E139" s="184"/>
      <c r="F139" s="15"/>
      <c r="G139" s="15"/>
      <c r="H139" s="15"/>
      <c r="I139" s="15"/>
      <c r="J139" s="15"/>
      <c r="K139" s="15"/>
      <c r="L139" s="16"/>
      <c r="M139" s="15"/>
      <c r="N139" s="15"/>
      <c r="O139" s="16"/>
      <c r="P139" s="15"/>
      <c r="R139" s="17"/>
      <c r="S139" s="18"/>
      <c r="T139" s="19"/>
      <c r="U139" s="18"/>
      <c r="V139" s="18"/>
      <c r="W139" s="168"/>
      <c r="Y139" s="17"/>
      <c r="Z139" s="20"/>
      <c r="AA139" s="20"/>
      <c r="AB139" s="20"/>
      <c r="AC139" s="20"/>
      <c r="AD139" s="20"/>
      <c r="AE139" s="20"/>
      <c r="AF139" s="20"/>
      <c r="AG139" s="20"/>
      <c r="AH139" s="20"/>
      <c r="AI139" s="22"/>
      <c r="AJ139" s="196"/>
      <c r="AK139" s="196"/>
      <c r="AL139" s="196"/>
      <c r="AM139" s="196"/>
      <c r="AN139" s="23"/>
      <c r="AO139" s="197"/>
      <c r="AS139" s="24"/>
      <c r="AT139" s="24"/>
      <c r="AU139" s="24"/>
      <c r="AV139" s="24"/>
      <c r="AW139" s="24"/>
      <c r="AX139" s="24"/>
      <c r="BA139" s="16"/>
      <c r="BC139" s="17"/>
      <c r="BH139" s="169"/>
      <c r="BI139" s="169"/>
    </row>
    <row r="140" spans="1:61" s="9" customFormat="1" ht="12.75" customHeight="1">
      <c r="A140" s="13"/>
      <c r="B140" s="14"/>
      <c r="C140" s="184"/>
      <c r="D140" s="184"/>
      <c r="E140" s="184"/>
      <c r="F140" s="184"/>
      <c r="G140" s="184"/>
      <c r="H140" s="184"/>
      <c r="I140" s="184"/>
      <c r="J140" s="15"/>
      <c r="K140" s="15"/>
      <c r="L140" s="15"/>
      <c r="M140" s="15"/>
      <c r="N140" s="21"/>
      <c r="O140" s="71"/>
      <c r="P140" s="71"/>
      <c r="Q140" s="71"/>
      <c r="R140" s="170"/>
      <c r="S140" s="170"/>
      <c r="T140" s="171"/>
      <c r="U140" s="18"/>
      <c r="V140" s="18"/>
      <c r="W140" s="168"/>
      <c r="Y140" s="17"/>
      <c r="Z140" s="20"/>
      <c r="AA140" s="20"/>
      <c r="AB140" s="20"/>
      <c r="AC140" s="20"/>
      <c r="AD140" s="20"/>
      <c r="AE140" s="20"/>
      <c r="AF140" s="20"/>
      <c r="AG140" s="20"/>
      <c r="AH140" s="20"/>
      <c r="AI140" s="22"/>
      <c r="AJ140" s="196"/>
      <c r="AK140" s="196"/>
      <c r="AL140" s="196"/>
      <c r="AM140" s="196"/>
      <c r="AN140" s="23"/>
      <c r="AO140" s="197"/>
      <c r="AS140" s="172"/>
      <c r="AT140" s="172"/>
      <c r="AU140" s="172"/>
      <c r="AV140" s="172"/>
      <c r="AW140" s="172"/>
      <c r="AX140" s="172"/>
      <c r="BA140" s="16"/>
      <c r="BC140" s="17"/>
      <c r="BH140" s="169"/>
      <c r="BI140" s="169"/>
    </row>
    <row r="141" spans="1:61" s="9" customFormat="1" ht="15.75" customHeight="1" hidden="1">
      <c r="A141" s="13"/>
      <c r="B141" s="173"/>
      <c r="C141" s="184"/>
      <c r="D141" s="184"/>
      <c r="E141" s="184"/>
      <c r="F141" s="15"/>
      <c r="G141" s="15"/>
      <c r="H141" s="15"/>
      <c r="I141" s="15"/>
      <c r="J141" s="15"/>
      <c r="K141" s="15"/>
      <c r="L141" s="16"/>
      <c r="M141" s="15"/>
      <c r="N141" s="15"/>
      <c r="O141" s="16"/>
      <c r="P141" s="15"/>
      <c r="R141" s="17"/>
      <c r="T141" s="174"/>
      <c r="U141" s="18"/>
      <c r="V141" s="578"/>
      <c r="W141" s="579"/>
      <c r="X141" s="579"/>
      <c r="Y141" s="579"/>
      <c r="Z141" s="579"/>
      <c r="AA141" s="20"/>
      <c r="AB141" s="21"/>
      <c r="AC141" s="20"/>
      <c r="AD141" s="20"/>
      <c r="AE141" s="20"/>
      <c r="AF141" s="20"/>
      <c r="AG141" s="20"/>
      <c r="AH141" s="20"/>
      <c r="AI141" s="22"/>
      <c r="AJ141" s="196"/>
      <c r="AK141" s="196"/>
      <c r="AL141" s="196"/>
      <c r="AM141" s="196"/>
      <c r="AN141" s="23"/>
      <c r="AO141" s="197"/>
      <c r="AS141" s="173"/>
      <c r="AT141" s="184"/>
      <c r="AU141" s="184"/>
      <c r="AV141" s="184"/>
      <c r="AW141" s="184"/>
      <c r="AX141" s="184"/>
      <c r="BC141" s="26"/>
      <c r="BD141" s="27"/>
      <c r="BE141" s="27"/>
      <c r="BF141" s="1"/>
      <c r="BG141" s="27"/>
      <c r="BH141" s="28"/>
      <c r="BI141" s="29"/>
    </row>
    <row r="142" spans="1:61" s="9" customFormat="1" ht="15.75" customHeight="1">
      <c r="A142" s="13"/>
      <c r="B142" s="175"/>
      <c r="C142" s="176"/>
      <c r="D142" s="184"/>
      <c r="E142" s="184"/>
      <c r="F142" s="15"/>
      <c r="G142" s="15"/>
      <c r="H142" s="15"/>
      <c r="I142" s="15"/>
      <c r="J142" s="15"/>
      <c r="K142" s="15"/>
      <c r="L142" s="16"/>
      <c r="M142" s="15"/>
      <c r="N142" s="15"/>
      <c r="O142" s="16"/>
      <c r="P142" s="15"/>
      <c r="R142" s="17"/>
      <c r="T142" s="174"/>
      <c r="U142" s="18"/>
      <c r="V142" s="18"/>
      <c r="W142" s="168"/>
      <c r="Y142" s="17"/>
      <c r="Z142" s="51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5"/>
      <c r="AK142" s="176"/>
      <c r="AL142" s="15"/>
      <c r="AM142" s="13"/>
      <c r="AN142" s="13"/>
      <c r="AO142" s="15"/>
      <c r="AS142" s="10"/>
      <c r="AT142" s="177"/>
      <c r="AU142" s="10"/>
      <c r="AV142" s="10"/>
      <c r="AW142" s="178"/>
      <c r="AX142" s="10"/>
      <c r="AY142" s="10"/>
      <c r="AZ142" s="10"/>
      <c r="BA142" s="16"/>
      <c r="BB142" s="16"/>
      <c r="BC142" s="179"/>
      <c r="BH142" s="179"/>
      <c r="BI142" s="179"/>
    </row>
    <row r="143" spans="4:62" ht="15">
      <c r="D143" s="184"/>
      <c r="E143" s="184"/>
      <c r="F143" s="184"/>
      <c r="G143" s="184"/>
      <c r="H143" s="184"/>
      <c r="I143" s="184"/>
      <c r="J143" s="15"/>
      <c r="K143" s="15"/>
      <c r="L143" s="15"/>
      <c r="M143" s="15"/>
      <c r="N143" s="21"/>
      <c r="O143" s="71"/>
      <c r="P143" s="71"/>
      <c r="Q143" s="71"/>
      <c r="R143" s="170"/>
      <c r="S143" s="170"/>
      <c r="T143" s="171"/>
      <c r="U143" s="39"/>
      <c r="V143" s="39"/>
      <c r="W143" s="39"/>
      <c r="X143" s="39"/>
      <c r="AV143" s="10"/>
      <c r="AW143" s="18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</row>
    <row r="144" spans="11:58" ht="15"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81"/>
      <c r="AF144" s="178"/>
      <c r="AG144" s="178"/>
      <c r="AH144" s="178"/>
      <c r="AI144" s="178"/>
      <c r="AJ144" s="178"/>
      <c r="AK144" s="178"/>
      <c r="AL144" s="178"/>
      <c r="AM144" s="178"/>
      <c r="AN144" s="10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F144" s="50"/>
    </row>
    <row r="145" spans="11:55" ht="15"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</row>
  </sheetData>
  <mergeCells count="1859">
    <mergeCell ref="AC5:AG5"/>
    <mergeCell ref="BE51:BF51"/>
    <mergeCell ref="AO51:AP51"/>
    <mergeCell ref="AQ51:AR51"/>
    <mergeCell ref="AS51:AT51"/>
    <mergeCell ref="AU51:AV51"/>
    <mergeCell ref="BA51:BB51"/>
    <mergeCell ref="AI51:AJ51"/>
    <mergeCell ref="AK51:AL51"/>
    <mergeCell ref="AM51:AN51"/>
    <mergeCell ref="BC51:BD51"/>
    <mergeCell ref="AW51:AX51"/>
    <mergeCell ref="BC50:BD50"/>
    <mergeCell ref="BE50:BF50"/>
    <mergeCell ref="D51:F51"/>
    <mergeCell ref="G51:T51"/>
    <mergeCell ref="U51:V51"/>
    <mergeCell ref="W51:X51"/>
    <mergeCell ref="AG51:AH51"/>
    <mergeCell ref="AI50:AJ50"/>
    <mergeCell ref="AK50:AL50"/>
    <mergeCell ref="AM50:AN50"/>
    <mergeCell ref="AG50:AH50"/>
    <mergeCell ref="AU72:AV72"/>
    <mergeCell ref="AW72:AX72"/>
    <mergeCell ref="AY72:AZ72"/>
    <mergeCell ref="D50:F50"/>
    <mergeCell ref="G50:T50"/>
    <mergeCell ref="U50:V50"/>
    <mergeCell ref="W50:X50"/>
    <mergeCell ref="AO50:AP50"/>
    <mergeCell ref="AQ50:AR50"/>
    <mergeCell ref="AS50:AT50"/>
    <mergeCell ref="BC102:BD102"/>
    <mergeCell ref="BE102:BF102"/>
    <mergeCell ref="AU102:AV102"/>
    <mergeCell ref="AW102:AX102"/>
    <mergeCell ref="AY102:AZ102"/>
    <mergeCell ref="BA102:BB102"/>
    <mergeCell ref="AO81:AP81"/>
    <mergeCell ref="AO77:AP77"/>
    <mergeCell ref="AO82:AP82"/>
    <mergeCell ref="AO83:AP83"/>
    <mergeCell ref="AA94:AB94"/>
    <mergeCell ref="U90:V90"/>
    <mergeCell ref="AS102:AT102"/>
    <mergeCell ref="AO102:AP102"/>
    <mergeCell ref="AQ102:AR102"/>
    <mergeCell ref="AO92:AP92"/>
    <mergeCell ref="U96:V96"/>
    <mergeCell ref="W96:X96"/>
    <mergeCell ref="Y96:Z96"/>
    <mergeCell ref="AA96:AB96"/>
    <mergeCell ref="D102:F102"/>
    <mergeCell ref="G102:T102"/>
    <mergeCell ref="U102:V102"/>
    <mergeCell ref="W102:X102"/>
    <mergeCell ref="W62:X62"/>
    <mergeCell ref="AC62:AD62"/>
    <mergeCell ref="W71:X71"/>
    <mergeCell ref="Y71:Z71"/>
    <mergeCell ref="AC64:AD64"/>
    <mergeCell ref="AA64:AB64"/>
    <mergeCell ref="AC67:AD67"/>
    <mergeCell ref="AA69:AB69"/>
    <mergeCell ref="Y63:Z63"/>
    <mergeCell ref="Y65:Z65"/>
    <mergeCell ref="AQ96:AR96"/>
    <mergeCell ref="AY97:AZ97"/>
    <mergeCell ref="AQ97:AR97"/>
    <mergeCell ref="AS97:AT97"/>
    <mergeCell ref="AU97:AV97"/>
    <mergeCell ref="AW97:AX97"/>
    <mergeCell ref="AW96:AX96"/>
    <mergeCell ref="BE44:BF44"/>
    <mergeCell ref="Y74:Z74"/>
    <mergeCell ref="AA74:AB74"/>
    <mergeCell ref="AC74:AD74"/>
    <mergeCell ref="AG74:AH74"/>
    <mergeCell ref="AQ68:AR68"/>
    <mergeCell ref="AC63:AD63"/>
    <mergeCell ref="AS71:AT71"/>
    <mergeCell ref="Y72:Z72"/>
    <mergeCell ref="AM72:AN72"/>
    <mergeCell ref="Y97:Z97"/>
    <mergeCell ref="Y95:Z95"/>
    <mergeCell ref="D74:F74"/>
    <mergeCell ref="G74:T74"/>
    <mergeCell ref="U74:V74"/>
    <mergeCell ref="W74:X74"/>
    <mergeCell ref="D97:F97"/>
    <mergeCell ref="G97:T97"/>
    <mergeCell ref="U97:V97"/>
    <mergeCell ref="W97:X97"/>
    <mergeCell ref="AC86:AD86"/>
    <mergeCell ref="Y94:Z94"/>
    <mergeCell ref="W90:X90"/>
    <mergeCell ref="W72:X72"/>
    <mergeCell ref="AC82:AD82"/>
    <mergeCell ref="AC83:AD83"/>
    <mergeCell ref="W92:X92"/>
    <mergeCell ref="W86:X86"/>
    <mergeCell ref="W87:X87"/>
    <mergeCell ref="W94:X94"/>
    <mergeCell ref="AA97:AB97"/>
    <mergeCell ref="AQ104:AR104"/>
    <mergeCell ref="AI104:AJ104"/>
    <mergeCell ref="AK104:AL104"/>
    <mergeCell ref="AC100:AD100"/>
    <mergeCell ref="AC102:AD102"/>
    <mergeCell ref="AG98:AH98"/>
    <mergeCell ref="AG99:AH99"/>
    <mergeCell ref="AE100:AF100"/>
    <mergeCell ref="AG100:AH100"/>
    <mergeCell ref="D110:F110"/>
    <mergeCell ref="G110:T110"/>
    <mergeCell ref="U110:V110"/>
    <mergeCell ref="W110:X110"/>
    <mergeCell ref="Y110:Z110"/>
    <mergeCell ref="AA110:AB110"/>
    <mergeCell ref="AC110:AD110"/>
    <mergeCell ref="BE103:BF103"/>
    <mergeCell ref="Y104:Z104"/>
    <mergeCell ref="AA104:AB104"/>
    <mergeCell ref="AC104:AD104"/>
    <mergeCell ref="AS104:AT104"/>
    <mergeCell ref="AM104:AN104"/>
    <mergeCell ref="AO107:AP107"/>
    <mergeCell ref="D104:F104"/>
    <mergeCell ref="G104:T104"/>
    <mergeCell ref="U104:V104"/>
    <mergeCell ref="W104:X104"/>
    <mergeCell ref="D101:F101"/>
    <mergeCell ref="G101:T101"/>
    <mergeCell ref="U101:V101"/>
    <mergeCell ref="W101:X101"/>
    <mergeCell ref="D103:F103"/>
    <mergeCell ref="G103:T103"/>
    <mergeCell ref="U103:V103"/>
    <mergeCell ref="W103:X103"/>
    <mergeCell ref="BC101:BD101"/>
    <mergeCell ref="AG101:AH101"/>
    <mergeCell ref="AS101:AT101"/>
    <mergeCell ref="AO101:AP101"/>
    <mergeCell ref="AI101:AJ101"/>
    <mergeCell ref="AW101:AX101"/>
    <mergeCell ref="AY101:AZ101"/>
    <mergeCell ref="AQ101:AR101"/>
    <mergeCell ref="D100:F100"/>
    <mergeCell ref="G100:T100"/>
    <mergeCell ref="U100:V100"/>
    <mergeCell ref="W100:X100"/>
    <mergeCell ref="BE101:BF101"/>
    <mergeCell ref="AO99:AP99"/>
    <mergeCell ref="AQ99:AR99"/>
    <mergeCell ref="AS99:AT99"/>
    <mergeCell ref="AU100:AV100"/>
    <mergeCell ref="AO100:AP100"/>
    <mergeCell ref="AQ100:AR100"/>
    <mergeCell ref="AU99:AV99"/>
    <mergeCell ref="AW100:AX100"/>
    <mergeCell ref="BA99:BB99"/>
    <mergeCell ref="BE123:BF123"/>
    <mergeCell ref="AW122:AX122"/>
    <mergeCell ref="BA122:BB122"/>
    <mergeCell ref="BC122:BD122"/>
    <mergeCell ref="U123:V123"/>
    <mergeCell ref="AI123:AJ123"/>
    <mergeCell ref="AY123:AZ123"/>
    <mergeCell ref="AK123:AL123"/>
    <mergeCell ref="AE123:AF123"/>
    <mergeCell ref="AM123:AN123"/>
    <mergeCell ref="AO123:AP123"/>
    <mergeCell ref="AQ123:AR123"/>
    <mergeCell ref="AS123:AT123"/>
    <mergeCell ref="BC103:BD103"/>
    <mergeCell ref="AW103:AX103"/>
    <mergeCell ref="AY103:AZ103"/>
    <mergeCell ref="AA123:AB123"/>
    <mergeCell ref="BA123:BB123"/>
    <mergeCell ref="BC123:BD123"/>
    <mergeCell ref="AW113:AX113"/>
    <mergeCell ref="AY121:AZ121"/>
    <mergeCell ref="AW121:AX121"/>
    <mergeCell ref="AY120:AZ120"/>
    <mergeCell ref="AW120:AX120"/>
    <mergeCell ref="AS120:AT120"/>
    <mergeCell ref="AU120:AV120"/>
    <mergeCell ref="AQ120:AR120"/>
    <mergeCell ref="AS122:AT122"/>
    <mergeCell ref="AU122:AV122"/>
    <mergeCell ref="AQ121:AR121"/>
    <mergeCell ref="AS121:AT121"/>
    <mergeCell ref="AU121:AV121"/>
    <mergeCell ref="AO120:AP120"/>
    <mergeCell ref="AM120:AN120"/>
    <mergeCell ref="AK120:AL120"/>
    <mergeCell ref="AM117:AN117"/>
    <mergeCell ref="AM119:AN119"/>
    <mergeCell ref="AO119:AP119"/>
    <mergeCell ref="AG110:AH110"/>
    <mergeCell ref="AO104:AP104"/>
    <mergeCell ref="AM111:AN111"/>
    <mergeCell ref="AK111:AL111"/>
    <mergeCell ref="AM105:AN105"/>
    <mergeCell ref="AO105:AP105"/>
    <mergeCell ref="AM106:AN106"/>
    <mergeCell ref="AO106:AP106"/>
    <mergeCell ref="AK110:AL110"/>
    <mergeCell ref="AM110:AN110"/>
    <mergeCell ref="AK122:AL122"/>
    <mergeCell ref="AM122:AN122"/>
    <mergeCell ref="AM103:AN103"/>
    <mergeCell ref="AK121:AL121"/>
    <mergeCell ref="AM121:AN121"/>
    <mergeCell ref="AM115:AN115"/>
    <mergeCell ref="AK117:AL117"/>
    <mergeCell ref="AK105:AL105"/>
    <mergeCell ref="AQ91:AR91"/>
    <mergeCell ref="D122:T122"/>
    <mergeCell ref="W122:X122"/>
    <mergeCell ref="Y122:Z122"/>
    <mergeCell ref="AI122:AJ122"/>
    <mergeCell ref="AC122:AD122"/>
    <mergeCell ref="AE122:AF122"/>
    <mergeCell ref="AG122:AH122"/>
    <mergeCell ref="U122:V122"/>
    <mergeCell ref="AA122:AB122"/>
    <mergeCell ref="AQ80:AR80"/>
    <mergeCell ref="AW86:AX86"/>
    <mergeCell ref="AS86:AT86"/>
    <mergeCell ref="AO80:AP80"/>
    <mergeCell ref="AS84:AT84"/>
    <mergeCell ref="AU80:AV80"/>
    <mergeCell ref="AU81:AV81"/>
    <mergeCell ref="AS80:AT80"/>
    <mergeCell ref="AU82:AV82"/>
    <mergeCell ref="AU84:AV84"/>
    <mergeCell ref="AK86:AL86"/>
    <mergeCell ref="AM86:AN86"/>
    <mergeCell ref="AU86:AV86"/>
    <mergeCell ref="AO86:AP86"/>
    <mergeCell ref="AQ65:AR65"/>
    <mergeCell ref="AQ64:AR64"/>
    <mergeCell ref="AM60:AN60"/>
    <mergeCell ref="AO60:AP60"/>
    <mergeCell ref="AO61:AP61"/>
    <mergeCell ref="AQ63:AR63"/>
    <mergeCell ref="AK60:AL60"/>
    <mergeCell ref="AQ59:AR59"/>
    <mergeCell ref="AQ62:AR62"/>
    <mergeCell ref="AQ61:AR61"/>
    <mergeCell ref="AM59:AN59"/>
    <mergeCell ref="AK62:AL62"/>
    <mergeCell ref="AQ67:AR67"/>
    <mergeCell ref="AM67:AN67"/>
    <mergeCell ref="AO67:AP67"/>
    <mergeCell ref="AQ66:AR66"/>
    <mergeCell ref="AO66:AP66"/>
    <mergeCell ref="Y44:Z44"/>
    <mergeCell ref="AA44:AB44"/>
    <mergeCell ref="AK68:AL68"/>
    <mergeCell ref="AI77:AJ77"/>
    <mergeCell ref="AC77:AD77"/>
    <mergeCell ref="AG77:AH77"/>
    <mergeCell ref="AC75:AD75"/>
    <mergeCell ref="AC69:AD69"/>
    <mergeCell ref="AC73:AD73"/>
    <mergeCell ref="AG72:AH72"/>
    <mergeCell ref="Y56:Z56"/>
    <mergeCell ref="W56:X56"/>
    <mergeCell ref="AI46:AJ46"/>
    <mergeCell ref="AI45:AJ45"/>
    <mergeCell ref="AA45:AB45"/>
    <mergeCell ref="AC46:AD46"/>
    <mergeCell ref="AA50:AB50"/>
    <mergeCell ref="AC50:AD50"/>
    <mergeCell ref="AE50:AF50"/>
    <mergeCell ref="Y45:Z45"/>
    <mergeCell ref="U59:V59"/>
    <mergeCell ref="AA59:AB59"/>
    <mergeCell ref="AA78:AB78"/>
    <mergeCell ref="AE64:AF64"/>
    <mergeCell ref="AC59:AD59"/>
    <mergeCell ref="Y61:Z61"/>
    <mergeCell ref="AA63:AB63"/>
    <mergeCell ref="U60:V60"/>
    <mergeCell ref="U65:V65"/>
    <mergeCell ref="W66:X66"/>
    <mergeCell ref="AE69:AF69"/>
    <mergeCell ref="AO71:AP71"/>
    <mergeCell ref="D92:F92"/>
    <mergeCell ref="G92:T92"/>
    <mergeCell ref="U87:V87"/>
    <mergeCell ref="U92:V92"/>
    <mergeCell ref="AC87:AD87"/>
    <mergeCell ref="AO78:AP78"/>
    <mergeCell ref="AG81:AH81"/>
    <mergeCell ref="AC78:AD78"/>
    <mergeCell ref="G93:T93"/>
    <mergeCell ref="D94:F94"/>
    <mergeCell ref="G94:T94"/>
    <mergeCell ref="AG71:AH71"/>
    <mergeCell ref="AC79:AD79"/>
    <mergeCell ref="D88:BF88"/>
    <mergeCell ref="AA79:AB79"/>
    <mergeCell ref="W91:X91"/>
    <mergeCell ref="U86:V86"/>
    <mergeCell ref="BE90:BF90"/>
    <mergeCell ref="U94:V94"/>
    <mergeCell ref="AC95:AD95"/>
    <mergeCell ref="AE95:AF95"/>
    <mergeCell ref="D96:F96"/>
    <mergeCell ref="G96:T96"/>
    <mergeCell ref="U95:V95"/>
    <mergeCell ref="AA95:AB95"/>
    <mergeCell ref="D95:F95"/>
    <mergeCell ref="W95:X95"/>
    <mergeCell ref="AC94:AD94"/>
    <mergeCell ref="AY128:AZ128"/>
    <mergeCell ref="AW130:AX130"/>
    <mergeCell ref="AU130:AV130"/>
    <mergeCell ref="AU128:AV128"/>
    <mergeCell ref="AW128:AX128"/>
    <mergeCell ref="BC127:BD127"/>
    <mergeCell ref="BE127:BF127"/>
    <mergeCell ref="BE128:BF128"/>
    <mergeCell ref="BA128:BB128"/>
    <mergeCell ref="BC128:BD128"/>
    <mergeCell ref="AW136:AY136"/>
    <mergeCell ref="G133:BF133"/>
    <mergeCell ref="Q136:T136"/>
    <mergeCell ref="AH135:AR135"/>
    <mergeCell ref="BA135:BF135"/>
    <mergeCell ref="W130:X130"/>
    <mergeCell ref="AE130:AF130"/>
    <mergeCell ref="AA130:AB130"/>
    <mergeCell ref="AC130:AD130"/>
    <mergeCell ref="AK130:AL130"/>
    <mergeCell ref="AS128:AT128"/>
    <mergeCell ref="AM130:AN130"/>
    <mergeCell ref="AO130:AP130"/>
    <mergeCell ref="AQ127:AR127"/>
    <mergeCell ref="AS127:AT127"/>
    <mergeCell ref="AQ130:AR130"/>
    <mergeCell ref="AS130:AT130"/>
    <mergeCell ref="AQ128:AR128"/>
    <mergeCell ref="D126:AP126"/>
    <mergeCell ref="U124:V124"/>
    <mergeCell ref="D127:AP127"/>
    <mergeCell ref="D123:T123"/>
    <mergeCell ref="W123:X123"/>
    <mergeCell ref="Y123:Z123"/>
    <mergeCell ref="D125:AP125"/>
    <mergeCell ref="AK124:AL124"/>
    <mergeCell ref="AE124:AF124"/>
    <mergeCell ref="D124:T124"/>
    <mergeCell ref="Q28:R28"/>
    <mergeCell ref="O28:P28"/>
    <mergeCell ref="W27:AB28"/>
    <mergeCell ref="AW123:AX123"/>
    <mergeCell ref="AE103:AF103"/>
    <mergeCell ref="AG103:AH103"/>
    <mergeCell ref="AE104:AF104"/>
    <mergeCell ref="AE102:AF102"/>
    <mergeCell ref="AG102:AH102"/>
    <mergeCell ref="AG104:AH104"/>
    <mergeCell ref="BC55:BD55"/>
    <mergeCell ref="AU55:AV55"/>
    <mergeCell ref="BA55:BB55"/>
    <mergeCell ref="AU56:AV56"/>
    <mergeCell ref="AW55:AX55"/>
    <mergeCell ref="AY55:AZ55"/>
    <mergeCell ref="D55:F55"/>
    <mergeCell ref="G98:T98"/>
    <mergeCell ref="Y85:Z85"/>
    <mergeCell ref="AA85:AB85"/>
    <mergeCell ref="Y86:Z86"/>
    <mergeCell ref="AA87:AB87"/>
    <mergeCell ref="Y87:Z87"/>
    <mergeCell ref="D98:F98"/>
    <mergeCell ref="W98:X98"/>
    <mergeCell ref="G95:T95"/>
    <mergeCell ref="O27:P27"/>
    <mergeCell ref="AO39:AP39"/>
    <mergeCell ref="A31:BJ31"/>
    <mergeCell ref="D30:E30"/>
    <mergeCell ref="AC32:AD38"/>
    <mergeCell ref="AG33:AN33"/>
    <mergeCell ref="AG34:AH38"/>
    <mergeCell ref="H27:I27"/>
    <mergeCell ref="L27:N27"/>
    <mergeCell ref="L28:N28"/>
    <mergeCell ref="L29:N29"/>
    <mergeCell ref="D41:BF41"/>
    <mergeCell ref="AK42:AL42"/>
    <mergeCell ref="AO42:AP42"/>
    <mergeCell ref="U42:V42"/>
    <mergeCell ref="BE42:BF42"/>
    <mergeCell ref="AW42:AX42"/>
    <mergeCell ref="D32:F38"/>
    <mergeCell ref="Y33:AB33"/>
    <mergeCell ref="AA39:AB39"/>
    <mergeCell ref="D27:E27"/>
    <mergeCell ref="D28:E28"/>
    <mergeCell ref="J27:K27"/>
    <mergeCell ref="H29:I29"/>
    <mergeCell ref="F27:G27"/>
    <mergeCell ref="F28:G28"/>
    <mergeCell ref="H28:I28"/>
    <mergeCell ref="D29:E29"/>
    <mergeCell ref="J28:K28"/>
    <mergeCell ref="J29:K29"/>
    <mergeCell ref="U93:V93"/>
    <mergeCell ref="U91:V91"/>
    <mergeCell ref="G91:T91"/>
    <mergeCell ref="V141:Z141"/>
    <mergeCell ref="Y130:Z130"/>
    <mergeCell ref="X135:AB135"/>
    <mergeCell ref="D128:AP128"/>
    <mergeCell ref="V138:Z138"/>
    <mergeCell ref="AI130:AJ130"/>
    <mergeCell ref="E131:T131"/>
    <mergeCell ref="E130:T130"/>
    <mergeCell ref="U131:V131"/>
    <mergeCell ref="AG130:AH130"/>
    <mergeCell ref="W131:X131"/>
    <mergeCell ref="Y131:Z131"/>
    <mergeCell ref="AA131:AB131"/>
    <mergeCell ref="AC131:AD131"/>
    <mergeCell ref="AE131:AF131"/>
    <mergeCell ref="AG131:AH131"/>
    <mergeCell ref="U130:V130"/>
    <mergeCell ref="BA126:BB126"/>
    <mergeCell ref="AW127:AX127"/>
    <mergeCell ref="AY127:AZ127"/>
    <mergeCell ref="BA127:BB127"/>
    <mergeCell ref="AY126:AZ126"/>
    <mergeCell ref="AW126:AX126"/>
    <mergeCell ref="AQ125:AR125"/>
    <mergeCell ref="AS125:AT125"/>
    <mergeCell ref="AU126:AV126"/>
    <mergeCell ref="AQ126:AR126"/>
    <mergeCell ref="AS126:AT126"/>
    <mergeCell ref="BE122:BF122"/>
    <mergeCell ref="AU127:AV127"/>
    <mergeCell ref="AO65:AP65"/>
    <mergeCell ref="AW111:AX111"/>
    <mergeCell ref="AS65:AT65"/>
    <mergeCell ref="AQ78:AR78"/>
    <mergeCell ref="AQ79:AR79"/>
    <mergeCell ref="AQ81:AR81"/>
    <mergeCell ref="AQ92:AR92"/>
    <mergeCell ref="AO96:AP96"/>
    <mergeCell ref="BE60:BF60"/>
    <mergeCell ref="BE126:BF126"/>
    <mergeCell ref="BC126:BD126"/>
    <mergeCell ref="BC93:BD93"/>
    <mergeCell ref="BE93:BF93"/>
    <mergeCell ref="BE97:BF97"/>
    <mergeCell ref="BC96:BD96"/>
    <mergeCell ref="BE96:BF96"/>
    <mergeCell ref="BC94:BD94"/>
    <mergeCell ref="BE94:BF94"/>
    <mergeCell ref="BE65:BF65"/>
    <mergeCell ref="BE61:BF61"/>
    <mergeCell ref="BE64:BF64"/>
    <mergeCell ref="BE62:BF62"/>
    <mergeCell ref="BE63:BF63"/>
    <mergeCell ref="AU63:AV63"/>
    <mergeCell ref="AS60:AT60"/>
    <mergeCell ref="BA62:BB62"/>
    <mergeCell ref="AS62:AT62"/>
    <mergeCell ref="AU61:AV61"/>
    <mergeCell ref="AS61:AT61"/>
    <mergeCell ref="AU62:AV62"/>
    <mergeCell ref="AW62:AX62"/>
    <mergeCell ref="AW61:AX61"/>
    <mergeCell ref="AU60:AV60"/>
    <mergeCell ref="BC59:BD59"/>
    <mergeCell ref="BA65:BB65"/>
    <mergeCell ref="BC65:BD65"/>
    <mergeCell ref="BA64:BB64"/>
    <mergeCell ref="BC64:BD64"/>
    <mergeCell ref="BA60:BB60"/>
    <mergeCell ref="BC60:BD60"/>
    <mergeCell ref="BA61:BB61"/>
    <mergeCell ref="BC61:BD61"/>
    <mergeCell ref="BC63:BD63"/>
    <mergeCell ref="BA63:BB63"/>
    <mergeCell ref="BC62:BD62"/>
    <mergeCell ref="AU59:AV59"/>
    <mergeCell ref="D58:BF58"/>
    <mergeCell ref="D57:T57"/>
    <mergeCell ref="AK57:AL57"/>
    <mergeCell ref="AW57:AX57"/>
    <mergeCell ref="BA59:BB59"/>
    <mergeCell ref="BE57:BF57"/>
    <mergeCell ref="BC57:BD57"/>
    <mergeCell ref="BA57:BB57"/>
    <mergeCell ref="BE59:BF59"/>
    <mergeCell ref="BE56:BF56"/>
    <mergeCell ref="W57:X57"/>
    <mergeCell ref="Y57:Z57"/>
    <mergeCell ref="AA57:AB57"/>
    <mergeCell ref="BA56:BB56"/>
    <mergeCell ref="AQ56:AR56"/>
    <mergeCell ref="BC56:BD56"/>
    <mergeCell ref="AM56:AN56"/>
    <mergeCell ref="AO56:AP56"/>
    <mergeCell ref="AE56:AF56"/>
    <mergeCell ref="AU48:AV48"/>
    <mergeCell ref="AO57:AP57"/>
    <mergeCell ref="AW49:AX49"/>
    <mergeCell ref="AW48:AX48"/>
    <mergeCell ref="AS57:AT57"/>
    <mergeCell ref="AU57:AV57"/>
    <mergeCell ref="AS56:AT56"/>
    <mergeCell ref="AW56:AX56"/>
    <mergeCell ref="AU50:AV50"/>
    <mergeCell ref="AS59:AT59"/>
    <mergeCell ref="AO48:AP48"/>
    <mergeCell ref="AM48:AN48"/>
    <mergeCell ref="AQ48:AR48"/>
    <mergeCell ref="AS48:AT48"/>
    <mergeCell ref="AQ46:AR46"/>
    <mergeCell ref="D56:F56"/>
    <mergeCell ref="G56:T56"/>
    <mergeCell ref="AQ52:AR52"/>
    <mergeCell ref="AK46:AL46"/>
    <mergeCell ref="AA49:AB49"/>
    <mergeCell ref="AA53:AB53"/>
    <mergeCell ref="AA54:AB54"/>
    <mergeCell ref="U56:V56"/>
    <mergeCell ref="AG48:AH48"/>
    <mergeCell ref="AG45:AH45"/>
    <mergeCell ref="AE43:AF43"/>
    <mergeCell ref="AE48:AF48"/>
    <mergeCell ref="AG47:AH47"/>
    <mergeCell ref="AE47:AF47"/>
    <mergeCell ref="AC42:AD42"/>
    <mergeCell ref="W42:X42"/>
    <mergeCell ref="AG42:AH42"/>
    <mergeCell ref="AI43:AJ43"/>
    <mergeCell ref="AA43:AB43"/>
    <mergeCell ref="Y43:Z43"/>
    <mergeCell ref="AG43:AH43"/>
    <mergeCell ref="AS44:AT44"/>
    <mergeCell ref="AU44:AV44"/>
    <mergeCell ref="AW44:AX44"/>
    <mergeCell ref="BC46:BD46"/>
    <mergeCell ref="AS46:AT46"/>
    <mergeCell ref="AU46:AV46"/>
    <mergeCell ref="AW46:AX46"/>
    <mergeCell ref="AW45:AX45"/>
    <mergeCell ref="BA44:BB44"/>
    <mergeCell ref="AY44:AZ44"/>
    <mergeCell ref="AY43:AZ43"/>
    <mergeCell ref="BA43:BB43"/>
    <mergeCell ref="BC42:BD42"/>
    <mergeCell ref="AY42:AZ42"/>
    <mergeCell ref="BA42:BB42"/>
    <mergeCell ref="BC43:BD43"/>
    <mergeCell ref="BC44:BD44"/>
    <mergeCell ref="BC49:BD49"/>
    <mergeCell ref="BA49:BB49"/>
    <mergeCell ref="BE43:BF43"/>
    <mergeCell ref="BE46:BF46"/>
    <mergeCell ref="BE48:BF48"/>
    <mergeCell ref="BE45:BF45"/>
    <mergeCell ref="BA45:BB45"/>
    <mergeCell ref="BC45:BD45"/>
    <mergeCell ref="BC48:BD48"/>
    <mergeCell ref="BA46:BB46"/>
    <mergeCell ref="G55:T55"/>
    <mergeCell ref="W52:X52"/>
    <mergeCell ref="U54:V54"/>
    <mergeCell ref="U55:V55"/>
    <mergeCell ref="U53:V53"/>
    <mergeCell ref="U52:V52"/>
    <mergeCell ref="G54:T54"/>
    <mergeCell ref="W53:X53"/>
    <mergeCell ref="W54:X54"/>
    <mergeCell ref="D53:F53"/>
    <mergeCell ref="AO46:AP46"/>
    <mergeCell ref="AC53:AD53"/>
    <mergeCell ref="D48:F48"/>
    <mergeCell ref="G48:T48"/>
    <mergeCell ref="U48:V48"/>
    <mergeCell ref="D49:F49"/>
    <mergeCell ref="Y49:Z49"/>
    <mergeCell ref="AE49:AF49"/>
    <mergeCell ref="AE46:AF46"/>
    <mergeCell ref="AG46:AH46"/>
    <mergeCell ref="AM47:AN47"/>
    <mergeCell ref="AI48:AJ48"/>
    <mergeCell ref="D52:F52"/>
    <mergeCell ref="AK48:AL48"/>
    <mergeCell ref="AI47:AJ47"/>
    <mergeCell ref="AK47:AL47"/>
    <mergeCell ref="AA51:AB51"/>
    <mergeCell ref="AC51:AD51"/>
    <mergeCell ref="AE51:AF51"/>
    <mergeCell ref="AI44:AJ44"/>
    <mergeCell ref="AK44:AL44"/>
    <mergeCell ref="AI49:AJ49"/>
    <mergeCell ref="AM46:AN46"/>
    <mergeCell ref="AC43:AD43"/>
    <mergeCell ref="AK43:AL43"/>
    <mergeCell ref="AM44:AN44"/>
    <mergeCell ref="AM45:AN45"/>
    <mergeCell ref="AC45:AD45"/>
    <mergeCell ref="AC44:AD44"/>
    <mergeCell ref="AE44:AF44"/>
    <mergeCell ref="AK45:AL45"/>
    <mergeCell ref="AE45:AF45"/>
    <mergeCell ref="AG44:AH44"/>
    <mergeCell ref="AW52:AX52"/>
    <mergeCell ref="AW50:AX50"/>
    <mergeCell ref="AW47:AX47"/>
    <mergeCell ref="BA48:BB48"/>
    <mergeCell ref="AY52:AZ52"/>
    <mergeCell ref="AY49:AZ49"/>
    <mergeCell ref="AY48:AZ48"/>
    <mergeCell ref="AY51:AZ51"/>
    <mergeCell ref="AO44:AP44"/>
    <mergeCell ref="AY45:AZ45"/>
    <mergeCell ref="BA50:BB50"/>
    <mergeCell ref="BA47:BB47"/>
    <mergeCell ref="AY50:AZ50"/>
    <mergeCell ref="AY47:AZ47"/>
    <mergeCell ref="AY46:AZ46"/>
    <mergeCell ref="AO45:AP45"/>
    <mergeCell ref="AS45:AT45"/>
    <mergeCell ref="AU45:AV45"/>
    <mergeCell ref="AI60:AJ60"/>
    <mergeCell ref="AU42:AV42"/>
    <mergeCell ref="AU49:AV49"/>
    <mergeCell ref="AQ42:AR42"/>
    <mergeCell ref="AO43:AP43"/>
    <mergeCell ref="AS42:AT42"/>
    <mergeCell ref="AQ45:AR45"/>
    <mergeCell ref="AQ43:AR43"/>
    <mergeCell ref="AQ44:AR44"/>
    <mergeCell ref="AI42:AJ42"/>
    <mergeCell ref="AK56:AL56"/>
    <mergeCell ref="AI56:AJ56"/>
    <mergeCell ref="AK55:AL55"/>
    <mergeCell ref="AQ57:AR57"/>
    <mergeCell ref="AS55:AT55"/>
    <mergeCell ref="AQ55:AR55"/>
    <mergeCell ref="AO55:AP55"/>
    <mergeCell ref="AM55:AN55"/>
    <mergeCell ref="D61:F61"/>
    <mergeCell ref="G61:T61"/>
    <mergeCell ref="AC54:AD54"/>
    <mergeCell ref="AC56:AD56"/>
    <mergeCell ref="Y55:Z55"/>
    <mergeCell ref="AA55:AB55"/>
    <mergeCell ref="AC55:AD55"/>
    <mergeCell ref="AC61:AD61"/>
    <mergeCell ref="AC60:AD60"/>
    <mergeCell ref="AA56:AB56"/>
    <mergeCell ref="G62:T62"/>
    <mergeCell ref="U62:V62"/>
    <mergeCell ref="D62:F62"/>
    <mergeCell ref="G63:T63"/>
    <mergeCell ref="W64:X64"/>
    <mergeCell ref="D65:F65"/>
    <mergeCell ref="G65:T65"/>
    <mergeCell ref="D64:F64"/>
    <mergeCell ref="G64:T64"/>
    <mergeCell ref="U64:V64"/>
    <mergeCell ref="W65:X65"/>
    <mergeCell ref="AW125:AX125"/>
    <mergeCell ref="AU125:AV125"/>
    <mergeCell ref="AY125:AZ125"/>
    <mergeCell ref="D60:F60"/>
    <mergeCell ref="G60:T60"/>
    <mergeCell ref="AK75:AL75"/>
    <mergeCell ref="W69:X69"/>
    <mergeCell ref="U61:V61"/>
    <mergeCell ref="D63:F63"/>
    <mergeCell ref="U63:V63"/>
    <mergeCell ref="AQ93:AR93"/>
    <mergeCell ref="AO95:AP95"/>
    <mergeCell ref="AO93:AP93"/>
    <mergeCell ref="AO94:AP94"/>
    <mergeCell ref="AQ94:AR94"/>
    <mergeCell ref="AQ95:AR95"/>
    <mergeCell ref="AQ71:AR71"/>
    <mergeCell ref="AM71:AN71"/>
    <mergeCell ref="AQ75:AR75"/>
    <mergeCell ref="AO74:AP74"/>
    <mergeCell ref="AM74:AN74"/>
    <mergeCell ref="AQ72:AR72"/>
    <mergeCell ref="AO72:AP72"/>
    <mergeCell ref="BE125:BF125"/>
    <mergeCell ref="BA124:BB124"/>
    <mergeCell ref="AC98:AD98"/>
    <mergeCell ref="BC125:BD125"/>
    <mergeCell ref="BC124:BD124"/>
    <mergeCell ref="AC123:AD123"/>
    <mergeCell ref="AG123:AH123"/>
    <mergeCell ref="AU110:AV110"/>
    <mergeCell ref="AU103:AV103"/>
    <mergeCell ref="BA125:BB125"/>
    <mergeCell ref="AS81:AT81"/>
    <mergeCell ref="AS82:AT82"/>
    <mergeCell ref="AS110:AT110"/>
    <mergeCell ref="AS69:AT69"/>
    <mergeCell ref="AS100:AT100"/>
    <mergeCell ref="AS85:AT85"/>
    <mergeCell ref="AS91:AT91"/>
    <mergeCell ref="AS103:AT103"/>
    <mergeCell ref="AS106:AT106"/>
    <mergeCell ref="AS72:AT72"/>
    <mergeCell ref="BA103:BB103"/>
    <mergeCell ref="AS98:AT98"/>
    <mergeCell ref="AS83:AT83"/>
    <mergeCell ref="AU101:AV101"/>
    <mergeCell ref="AW91:AX91"/>
    <mergeCell ref="AW87:AX87"/>
    <mergeCell ref="AS87:AT87"/>
    <mergeCell ref="AU96:AV96"/>
    <mergeCell ref="AS96:AT96"/>
    <mergeCell ref="BA96:BB96"/>
    <mergeCell ref="BA97:BB97"/>
    <mergeCell ref="BC97:BD97"/>
    <mergeCell ref="BC98:BD98"/>
    <mergeCell ref="BA98:BB98"/>
    <mergeCell ref="BC72:BD72"/>
    <mergeCell ref="BE98:BF98"/>
    <mergeCell ref="BC95:BD95"/>
    <mergeCell ref="BE95:BF95"/>
    <mergeCell ref="BE86:BF86"/>
    <mergeCell ref="BC86:BD86"/>
    <mergeCell ref="BE87:BF87"/>
    <mergeCell ref="BC87:BD87"/>
    <mergeCell ref="BE72:BF72"/>
    <mergeCell ref="BE74:BF74"/>
    <mergeCell ref="AY109:AZ109"/>
    <mergeCell ref="BC69:BD69"/>
    <mergeCell ref="BE69:BF69"/>
    <mergeCell ref="BA69:BB69"/>
    <mergeCell ref="BC85:BD85"/>
    <mergeCell ref="BE85:BF85"/>
    <mergeCell ref="BA71:BB71"/>
    <mergeCell ref="BC71:BD71"/>
    <mergeCell ref="BE71:BF71"/>
    <mergeCell ref="BA72:BB72"/>
    <mergeCell ref="AU83:AV83"/>
    <mergeCell ref="AU104:AV104"/>
    <mergeCell ref="AY105:AZ105"/>
    <mergeCell ref="AU106:AV106"/>
    <mergeCell ref="AW106:AX106"/>
    <mergeCell ref="AY106:AZ106"/>
    <mergeCell ref="AW104:AX104"/>
    <mergeCell ref="AY104:AZ104"/>
    <mergeCell ref="AY98:AZ98"/>
    <mergeCell ref="AY96:AZ96"/>
    <mergeCell ref="AS93:AT93"/>
    <mergeCell ref="AU93:AV93"/>
    <mergeCell ref="AS95:AT95"/>
    <mergeCell ref="AS94:AT94"/>
    <mergeCell ref="AU94:AV94"/>
    <mergeCell ref="AU95:AV95"/>
    <mergeCell ref="BE124:BF124"/>
    <mergeCell ref="AG124:AH124"/>
    <mergeCell ref="AI124:AJ124"/>
    <mergeCell ref="AI85:AJ85"/>
    <mergeCell ref="AK85:AL85"/>
    <mergeCell ref="AO85:AP85"/>
    <mergeCell ref="AW98:AX98"/>
    <mergeCell ref="AS92:AT92"/>
    <mergeCell ref="AG95:AH95"/>
    <mergeCell ref="BA111:BB111"/>
    <mergeCell ref="D67:F67"/>
    <mergeCell ref="G67:T67"/>
    <mergeCell ref="D66:F66"/>
    <mergeCell ref="G66:T66"/>
    <mergeCell ref="U66:V66"/>
    <mergeCell ref="U67:V67"/>
    <mergeCell ref="AY113:AZ113"/>
    <mergeCell ref="AW114:AX114"/>
    <mergeCell ref="AU114:AV114"/>
    <mergeCell ref="AU98:AV98"/>
    <mergeCell ref="AU111:AV111"/>
    <mergeCell ref="D112:BF112"/>
    <mergeCell ref="AI98:AJ98"/>
    <mergeCell ref="U98:V98"/>
    <mergeCell ref="D111:T111"/>
    <mergeCell ref="Y111:Z111"/>
    <mergeCell ref="AC97:AD97"/>
    <mergeCell ref="AE97:AF97"/>
    <mergeCell ref="AE111:AF111"/>
    <mergeCell ref="AE99:AF99"/>
    <mergeCell ref="AA111:AB111"/>
    <mergeCell ref="Y103:Z103"/>
    <mergeCell ref="U111:V111"/>
    <mergeCell ref="W111:X111"/>
    <mergeCell ref="AC101:AD101"/>
    <mergeCell ref="AC103:AD103"/>
    <mergeCell ref="AC111:AD111"/>
    <mergeCell ref="AE110:AF110"/>
    <mergeCell ref="AE107:AF107"/>
    <mergeCell ref="AG107:AH107"/>
    <mergeCell ref="AG109:AH109"/>
    <mergeCell ref="AE101:AF101"/>
    <mergeCell ref="AI111:AJ111"/>
    <mergeCell ref="AI110:AJ110"/>
    <mergeCell ref="AI103:AJ103"/>
    <mergeCell ref="AE106:AF106"/>
    <mergeCell ref="AG106:AH106"/>
    <mergeCell ref="AI105:AJ105"/>
    <mergeCell ref="AG111:AH111"/>
    <mergeCell ref="AA105:AB105"/>
    <mergeCell ref="AC105:AD105"/>
    <mergeCell ref="AE105:AF105"/>
    <mergeCell ref="AG105:AH105"/>
    <mergeCell ref="AM95:AN95"/>
    <mergeCell ref="AM99:AN99"/>
    <mergeCell ref="AK103:AL103"/>
    <mergeCell ref="AI100:AJ100"/>
    <mergeCell ref="AK100:AL100"/>
    <mergeCell ref="AK98:AL98"/>
    <mergeCell ref="AI99:AJ99"/>
    <mergeCell ref="AM96:AN96"/>
    <mergeCell ref="AI102:AJ102"/>
    <mergeCell ref="AK102:AL102"/>
    <mergeCell ref="AK87:AL87"/>
    <mergeCell ref="AK95:AL95"/>
    <mergeCell ref="AK99:AL99"/>
    <mergeCell ref="AK96:AL96"/>
    <mergeCell ref="AM94:AN94"/>
    <mergeCell ref="AI87:AJ87"/>
    <mergeCell ref="AM91:AN91"/>
    <mergeCell ref="AK90:AL90"/>
    <mergeCell ref="AM92:AN92"/>
    <mergeCell ref="AK92:AL92"/>
    <mergeCell ref="AI93:AJ93"/>
    <mergeCell ref="AK93:AL93"/>
    <mergeCell ref="AK94:AL94"/>
    <mergeCell ref="AM93:AN93"/>
    <mergeCell ref="AY77:AZ77"/>
    <mergeCell ref="AS79:AT79"/>
    <mergeCell ref="AU75:AV75"/>
    <mergeCell ref="AI74:AJ74"/>
    <mergeCell ref="AK74:AL74"/>
    <mergeCell ref="AM77:AN77"/>
    <mergeCell ref="AM78:AN78"/>
    <mergeCell ref="AK78:AL78"/>
    <mergeCell ref="AI75:AJ75"/>
    <mergeCell ref="AK77:AL77"/>
    <mergeCell ref="AO79:AP79"/>
    <mergeCell ref="AS74:AT74"/>
    <mergeCell ref="AU78:AV78"/>
    <mergeCell ref="AS77:AT77"/>
    <mergeCell ref="AQ74:AR74"/>
    <mergeCell ref="AQ77:AR77"/>
    <mergeCell ref="AS78:AT78"/>
    <mergeCell ref="AS75:AT75"/>
    <mergeCell ref="AY124:AZ124"/>
    <mergeCell ref="AW124:AX124"/>
    <mergeCell ref="AY122:AZ122"/>
    <mergeCell ref="BA75:BB75"/>
    <mergeCell ref="AY75:AZ75"/>
    <mergeCell ref="AW99:AX99"/>
    <mergeCell ref="AW83:AX83"/>
    <mergeCell ref="AW90:AX90"/>
    <mergeCell ref="AW110:AX110"/>
    <mergeCell ref="AY110:AZ110"/>
    <mergeCell ref="BE75:BF75"/>
    <mergeCell ref="AW75:AX75"/>
    <mergeCell ref="AM124:AN124"/>
    <mergeCell ref="AQ124:AR124"/>
    <mergeCell ref="AS124:AT124"/>
    <mergeCell ref="AU124:AV124"/>
    <mergeCell ref="AO124:AP124"/>
    <mergeCell ref="AU123:AV123"/>
    <mergeCell ref="AQ122:AR122"/>
    <mergeCell ref="AO122:AP122"/>
    <mergeCell ref="BE121:BF121"/>
    <mergeCell ref="BC120:BD120"/>
    <mergeCell ref="BA121:BB121"/>
    <mergeCell ref="BA120:BB120"/>
    <mergeCell ref="BC121:BD121"/>
    <mergeCell ref="BE120:BF120"/>
    <mergeCell ref="O29:P29"/>
    <mergeCell ref="O30:P30"/>
    <mergeCell ref="G32:T38"/>
    <mergeCell ref="J30:K30"/>
    <mergeCell ref="Q29:R29"/>
    <mergeCell ref="F30:G30"/>
    <mergeCell ref="H30:I30"/>
    <mergeCell ref="Q30:R30"/>
    <mergeCell ref="L30:N30"/>
    <mergeCell ref="F29:G29"/>
    <mergeCell ref="AI86:AJ86"/>
    <mergeCell ref="Y101:Z101"/>
    <mergeCell ref="AA101:AB101"/>
    <mergeCell ref="Y102:Z102"/>
    <mergeCell ref="AA102:AB102"/>
    <mergeCell ref="Y98:Z98"/>
    <mergeCell ref="AA98:AB98"/>
    <mergeCell ref="Y100:Z100"/>
    <mergeCell ref="AA100:AB100"/>
    <mergeCell ref="AA99:AB99"/>
    <mergeCell ref="AY95:AZ95"/>
    <mergeCell ref="BE111:BF111"/>
    <mergeCell ref="AY111:AZ111"/>
    <mergeCell ref="BC111:BD111"/>
    <mergeCell ref="BA104:BB104"/>
    <mergeCell ref="BC104:BD104"/>
    <mergeCell ref="BE104:BF104"/>
    <mergeCell ref="BE110:BF110"/>
    <mergeCell ref="BA110:BB110"/>
    <mergeCell ref="BC110:BD110"/>
    <mergeCell ref="BC99:BD99"/>
    <mergeCell ref="AY99:AZ99"/>
    <mergeCell ref="AY100:AZ100"/>
    <mergeCell ref="BA100:BB100"/>
    <mergeCell ref="BC100:BD100"/>
    <mergeCell ref="BE99:BF99"/>
    <mergeCell ref="BE100:BF100"/>
    <mergeCell ref="BA101:BB101"/>
    <mergeCell ref="AI53:AJ53"/>
    <mergeCell ref="AI54:AJ54"/>
    <mergeCell ref="AK54:AL54"/>
    <mergeCell ref="AM90:AN90"/>
    <mergeCell ref="AM81:AN81"/>
    <mergeCell ref="AM79:AN79"/>
    <mergeCell ref="AK59:AL59"/>
    <mergeCell ref="AC90:AD90"/>
    <mergeCell ref="AA103:AB103"/>
    <mergeCell ref="Y99:Z99"/>
    <mergeCell ref="AC93:AD93"/>
    <mergeCell ref="Y93:Z93"/>
    <mergeCell ref="AA93:AB93"/>
    <mergeCell ref="AC96:AD96"/>
    <mergeCell ref="AC92:AD92"/>
    <mergeCell ref="AC91:AD91"/>
    <mergeCell ref="Y90:Z90"/>
    <mergeCell ref="AG94:AH94"/>
    <mergeCell ref="AE98:AF98"/>
    <mergeCell ref="AI97:AJ97"/>
    <mergeCell ref="AI95:AJ95"/>
    <mergeCell ref="AE94:AF94"/>
    <mergeCell ref="AI94:AJ94"/>
    <mergeCell ref="AG97:AH97"/>
    <mergeCell ref="AI96:AJ96"/>
    <mergeCell ref="AE96:AF96"/>
    <mergeCell ref="AG96:AH96"/>
    <mergeCell ref="Q27:R27"/>
    <mergeCell ref="AC13:AQ13"/>
    <mergeCell ref="BD5:BJ5"/>
    <mergeCell ref="AW11:BC11"/>
    <mergeCell ref="AV9:BC9"/>
    <mergeCell ref="AH6:AU6"/>
    <mergeCell ref="BD7:BJ8"/>
    <mergeCell ref="BD11:BJ12"/>
    <mergeCell ref="AV5:BC5"/>
    <mergeCell ref="AH5:AU5"/>
    <mergeCell ref="BD9:BJ9"/>
    <mergeCell ref="AM24:BE24"/>
    <mergeCell ref="Y22:AA22"/>
    <mergeCell ref="U24:AG24"/>
    <mergeCell ref="Q14:AB14"/>
    <mergeCell ref="AR22:AZ22"/>
    <mergeCell ref="AI16:AL16"/>
    <mergeCell ref="AE16:AH16"/>
    <mergeCell ref="Q12:AB12"/>
    <mergeCell ref="X9:AU9"/>
    <mergeCell ref="AC25:AE26"/>
    <mergeCell ref="AF25:AH26"/>
    <mergeCell ref="AL25:AT26"/>
    <mergeCell ref="AC29:AE29"/>
    <mergeCell ref="AF29:AH29"/>
    <mergeCell ref="AL29:AT29"/>
    <mergeCell ref="W25:AB26"/>
    <mergeCell ref="BE53:BF53"/>
    <mergeCell ref="BA52:BB52"/>
    <mergeCell ref="BC52:BD52"/>
    <mergeCell ref="BA53:BB53"/>
    <mergeCell ref="BC53:BD53"/>
    <mergeCell ref="BE52:BF52"/>
    <mergeCell ref="AL28:AT28"/>
    <mergeCell ref="BD25:BE26"/>
    <mergeCell ref="W29:AB29"/>
    <mergeCell ref="AY73:AZ73"/>
    <mergeCell ref="AU74:AV74"/>
    <mergeCell ref="AY74:AZ74"/>
    <mergeCell ref="AY69:AZ69"/>
    <mergeCell ref="AU71:AV71"/>
    <mergeCell ref="AW71:AX71"/>
    <mergeCell ref="AY71:AZ71"/>
    <mergeCell ref="AU69:AV69"/>
    <mergeCell ref="AW69:AX69"/>
    <mergeCell ref="AW74:AX74"/>
    <mergeCell ref="AY68:AZ68"/>
    <mergeCell ref="AU67:AV67"/>
    <mergeCell ref="AA66:AB66"/>
    <mergeCell ref="AU66:AV66"/>
    <mergeCell ref="AG68:AH68"/>
    <mergeCell ref="AS67:AT67"/>
    <mergeCell ref="AS68:AT68"/>
    <mergeCell ref="AE67:AF67"/>
    <mergeCell ref="AM68:AN68"/>
    <mergeCell ref="AM66:AN66"/>
    <mergeCell ref="Y66:Z66"/>
    <mergeCell ref="AC66:AD66"/>
    <mergeCell ref="AE66:AF66"/>
    <mergeCell ref="AA68:AB68"/>
    <mergeCell ref="Y68:Z68"/>
    <mergeCell ref="W63:X63"/>
    <mergeCell ref="AA61:AB61"/>
    <mergeCell ref="Y53:Z53"/>
    <mergeCell ref="Y59:Z59"/>
    <mergeCell ref="W55:X55"/>
    <mergeCell ref="Y54:Z54"/>
    <mergeCell ref="W59:X59"/>
    <mergeCell ref="W60:X60"/>
    <mergeCell ref="Y60:Z60"/>
    <mergeCell ref="W61:X61"/>
    <mergeCell ref="Y62:Z62"/>
    <mergeCell ref="AA62:AB62"/>
    <mergeCell ref="AA60:AB60"/>
    <mergeCell ref="AA16:AD16"/>
    <mergeCell ref="AC22:AH22"/>
    <mergeCell ref="AC27:AE28"/>
    <mergeCell ref="AF27:AH28"/>
    <mergeCell ref="Y39:Z39"/>
    <mergeCell ref="AA52:AB52"/>
    <mergeCell ref="AG62:AH62"/>
    <mergeCell ref="AY64:AZ64"/>
    <mergeCell ref="AY62:AZ62"/>
    <mergeCell ref="AW63:AX63"/>
    <mergeCell ref="AK61:AL61"/>
    <mergeCell ref="AM61:AN61"/>
    <mergeCell ref="AK63:AL63"/>
    <mergeCell ref="AO64:AP64"/>
    <mergeCell ref="AM62:AN62"/>
    <mergeCell ref="AM63:AN63"/>
    <mergeCell ref="AO62:AP62"/>
    <mergeCell ref="Y64:Z64"/>
    <mergeCell ref="AA65:AB65"/>
    <mergeCell ref="AW64:AX64"/>
    <mergeCell ref="AM65:AN65"/>
    <mergeCell ref="AG65:AH65"/>
    <mergeCell ref="AG64:AH64"/>
    <mergeCell ref="AI64:AJ64"/>
    <mergeCell ref="AE65:AF65"/>
    <mergeCell ref="AK64:AL64"/>
    <mergeCell ref="AM64:AN64"/>
    <mergeCell ref="D16:G16"/>
    <mergeCell ref="C16:C17"/>
    <mergeCell ref="AY56:AZ56"/>
    <mergeCell ref="AY65:AZ65"/>
    <mergeCell ref="AW65:AX65"/>
    <mergeCell ref="AY63:AZ63"/>
    <mergeCell ref="AY59:AZ59"/>
    <mergeCell ref="AU65:AV65"/>
    <mergeCell ref="R16:U16"/>
    <mergeCell ref="V16:Z16"/>
    <mergeCell ref="C25:C26"/>
    <mergeCell ref="K22:R22"/>
    <mergeCell ref="A24:R24"/>
    <mergeCell ref="Q25:R26"/>
    <mergeCell ref="F25:G26"/>
    <mergeCell ref="H25:I26"/>
    <mergeCell ref="J25:K26"/>
    <mergeCell ref="L25:N26"/>
    <mergeCell ref="O25:P26"/>
    <mergeCell ref="D25:E26"/>
    <mergeCell ref="Q9:W9"/>
    <mergeCell ref="AQ16:AT16"/>
    <mergeCell ref="A15:AW15"/>
    <mergeCell ref="AU16:AX16"/>
    <mergeCell ref="AM16:AP16"/>
    <mergeCell ref="AC14:AU14"/>
    <mergeCell ref="AC12:AQ12"/>
    <mergeCell ref="X10:AU10"/>
    <mergeCell ref="H16:L16"/>
    <mergeCell ref="M16:Q16"/>
    <mergeCell ref="A2:BC2"/>
    <mergeCell ref="AW4:BC4"/>
    <mergeCell ref="X8:AU8"/>
    <mergeCell ref="A1:BC1"/>
    <mergeCell ref="V4:AO4"/>
    <mergeCell ref="Q5:T5"/>
    <mergeCell ref="X7:AU7"/>
    <mergeCell ref="A3:BC3"/>
    <mergeCell ref="Q7:W7"/>
    <mergeCell ref="U5:AB5"/>
    <mergeCell ref="AY16:BC16"/>
    <mergeCell ref="U32:AB32"/>
    <mergeCell ref="U33:V38"/>
    <mergeCell ref="W33:X38"/>
    <mergeCell ref="Y34:Z38"/>
    <mergeCell ref="AA34:AB38"/>
    <mergeCell ref="AL27:AT27"/>
    <mergeCell ref="AQ35:BF35"/>
    <mergeCell ref="AS36:AT36"/>
    <mergeCell ref="BD27:BE27"/>
    <mergeCell ref="BC34:BF34"/>
    <mergeCell ref="AU36:AV36"/>
    <mergeCell ref="AJ22:AP22"/>
    <mergeCell ref="AU27:BC27"/>
    <mergeCell ref="AU25:BC26"/>
    <mergeCell ref="BD29:BE29"/>
    <mergeCell ref="BD28:BE28"/>
    <mergeCell ref="AU28:BC28"/>
    <mergeCell ref="AU29:BC29"/>
    <mergeCell ref="AM39:AN39"/>
    <mergeCell ref="AU34:AX34"/>
    <mergeCell ref="AW36:AX36"/>
    <mergeCell ref="AY34:BB34"/>
    <mergeCell ref="AQ39:AR39"/>
    <mergeCell ref="AQ36:AR36"/>
    <mergeCell ref="W39:X39"/>
    <mergeCell ref="BE38:BF38"/>
    <mergeCell ref="AY38:AZ38"/>
    <mergeCell ref="BA38:BB38"/>
    <mergeCell ref="AS38:AT38"/>
    <mergeCell ref="AU38:AV38"/>
    <mergeCell ref="BC38:BD38"/>
    <mergeCell ref="AW38:AX38"/>
    <mergeCell ref="AO32:AP38"/>
    <mergeCell ref="AM35:AN38"/>
    <mergeCell ref="D40:BF40"/>
    <mergeCell ref="D42:F42"/>
    <mergeCell ref="G42:T42"/>
    <mergeCell ref="AM42:AN42"/>
    <mergeCell ref="AE42:AF42"/>
    <mergeCell ref="D39:F39"/>
    <mergeCell ref="G39:T39"/>
    <mergeCell ref="U39:V39"/>
    <mergeCell ref="BA36:BB36"/>
    <mergeCell ref="AS39:AT39"/>
    <mergeCell ref="AK35:AL38"/>
    <mergeCell ref="AC39:AD39"/>
    <mergeCell ref="AE39:AF39"/>
    <mergeCell ref="AG39:AH39"/>
    <mergeCell ref="AI39:AJ39"/>
    <mergeCell ref="AK39:AL39"/>
    <mergeCell ref="AE33:AF38"/>
    <mergeCell ref="AI34:AN34"/>
    <mergeCell ref="AE32:AN32"/>
    <mergeCell ref="AQ32:BF33"/>
    <mergeCell ref="AU39:AV39"/>
    <mergeCell ref="AW39:AX39"/>
    <mergeCell ref="AY39:AZ39"/>
    <mergeCell ref="AI35:AJ38"/>
    <mergeCell ref="AQ34:AT34"/>
    <mergeCell ref="AQ37:BF37"/>
    <mergeCell ref="AQ38:AR38"/>
    <mergeCell ref="BE36:BF36"/>
    <mergeCell ref="D59:F59"/>
    <mergeCell ref="AI59:AJ59"/>
    <mergeCell ref="AE57:AF57"/>
    <mergeCell ref="AO59:AP59"/>
    <mergeCell ref="AG59:AH59"/>
    <mergeCell ref="AE59:AF59"/>
    <mergeCell ref="U57:V57"/>
    <mergeCell ref="AM57:AN57"/>
    <mergeCell ref="G59:T59"/>
    <mergeCell ref="AC57:AD57"/>
    <mergeCell ref="G49:T49"/>
    <mergeCell ref="G52:T52"/>
    <mergeCell ref="Y52:Z52"/>
    <mergeCell ref="U49:V49"/>
    <mergeCell ref="Y50:Z50"/>
    <mergeCell ref="W49:X49"/>
    <mergeCell ref="Y51:Z51"/>
    <mergeCell ref="W48:X48"/>
    <mergeCell ref="Y48:Z48"/>
    <mergeCell ref="AC48:AD48"/>
    <mergeCell ref="AA46:AB46"/>
    <mergeCell ref="AA48:AB48"/>
    <mergeCell ref="Y47:Z47"/>
    <mergeCell ref="AA47:AB47"/>
    <mergeCell ref="AC47:AD47"/>
    <mergeCell ref="Y46:Z46"/>
    <mergeCell ref="W47:X47"/>
    <mergeCell ref="D54:F54"/>
    <mergeCell ref="G53:T53"/>
    <mergeCell ref="AO75:AP75"/>
    <mergeCell ref="AK65:AL65"/>
    <mergeCell ref="AI57:AJ57"/>
    <mergeCell ref="AI63:AJ63"/>
    <mergeCell ref="AI61:AJ61"/>
    <mergeCell ref="AG63:AH63"/>
    <mergeCell ref="AG57:AH57"/>
    <mergeCell ref="AE62:AF62"/>
    <mergeCell ref="D45:F45"/>
    <mergeCell ref="U46:V46"/>
    <mergeCell ref="D46:F46"/>
    <mergeCell ref="W46:X46"/>
    <mergeCell ref="G45:T45"/>
    <mergeCell ref="G46:T46"/>
    <mergeCell ref="U45:V45"/>
    <mergeCell ref="W45:X45"/>
    <mergeCell ref="W44:X44"/>
    <mergeCell ref="D44:F44"/>
    <mergeCell ref="G44:T44"/>
    <mergeCell ref="U44:V44"/>
    <mergeCell ref="AC49:AD49"/>
    <mergeCell ref="AG61:AH61"/>
    <mergeCell ref="AE61:AF61"/>
    <mergeCell ref="AE52:AF52"/>
    <mergeCell ref="AE54:AF54"/>
    <mergeCell ref="AG54:AH54"/>
    <mergeCell ref="AE53:AF53"/>
    <mergeCell ref="AE60:AF60"/>
    <mergeCell ref="AG60:AH60"/>
    <mergeCell ref="AG55:AH55"/>
    <mergeCell ref="AI66:AJ66"/>
    <mergeCell ref="AK66:AL66"/>
    <mergeCell ref="AC52:AD52"/>
    <mergeCell ref="AE63:AF63"/>
    <mergeCell ref="AI55:AJ55"/>
    <mergeCell ref="AG56:AH56"/>
    <mergeCell ref="AE55:AF55"/>
    <mergeCell ref="AG53:AH53"/>
    <mergeCell ref="AG66:AH66"/>
    <mergeCell ref="AK52:AL52"/>
    <mergeCell ref="AM53:AN53"/>
    <mergeCell ref="AS73:AT73"/>
    <mergeCell ref="AQ73:AR73"/>
    <mergeCell ref="AO73:AP73"/>
    <mergeCell ref="AO68:AP68"/>
    <mergeCell ref="AS53:AT53"/>
    <mergeCell ref="AS63:AT63"/>
    <mergeCell ref="AM69:AN69"/>
    <mergeCell ref="AO69:AP69"/>
    <mergeCell ref="AQ69:AR69"/>
    <mergeCell ref="D78:F78"/>
    <mergeCell ref="U77:V77"/>
    <mergeCell ref="U78:V78"/>
    <mergeCell ref="U75:V75"/>
    <mergeCell ref="D75:T75"/>
    <mergeCell ref="G77:T77"/>
    <mergeCell ref="G78:T78"/>
    <mergeCell ref="D77:F77"/>
    <mergeCell ref="G73:T73"/>
    <mergeCell ref="D73:F73"/>
    <mergeCell ref="D72:F72"/>
    <mergeCell ref="G72:T72"/>
    <mergeCell ref="D68:F68"/>
    <mergeCell ref="U72:V72"/>
    <mergeCell ref="G68:T68"/>
    <mergeCell ref="D70:BF70"/>
    <mergeCell ref="AU68:AV68"/>
    <mergeCell ref="W68:X68"/>
    <mergeCell ref="AE68:AF68"/>
    <mergeCell ref="D69:T69"/>
    <mergeCell ref="D71:F71"/>
    <mergeCell ref="G71:T71"/>
    <mergeCell ref="W67:X67"/>
    <mergeCell ref="AC68:AD68"/>
    <mergeCell ref="AA67:AB67"/>
    <mergeCell ref="Y67:Z67"/>
    <mergeCell ref="AG78:AH78"/>
    <mergeCell ref="AI82:AJ82"/>
    <mergeCell ref="AC72:AD72"/>
    <mergeCell ref="AE73:AF73"/>
    <mergeCell ref="AE72:AF72"/>
    <mergeCell ref="AE80:AF80"/>
    <mergeCell ref="AE78:AF78"/>
    <mergeCell ref="AE74:AF74"/>
    <mergeCell ref="AI72:AJ72"/>
    <mergeCell ref="AE84:AF84"/>
    <mergeCell ref="AG84:AH84"/>
    <mergeCell ref="AE79:AF79"/>
    <mergeCell ref="AG80:AH80"/>
    <mergeCell ref="AA73:AB73"/>
    <mergeCell ref="Y83:Z83"/>
    <mergeCell ref="AA80:AB80"/>
    <mergeCell ref="Y77:Z77"/>
    <mergeCell ref="Y78:Z78"/>
    <mergeCell ref="Y73:Z73"/>
    <mergeCell ref="AA83:AB83"/>
    <mergeCell ref="AA82:AB82"/>
    <mergeCell ref="Y80:Z80"/>
    <mergeCell ref="AE85:AF85"/>
    <mergeCell ref="AG82:AH82"/>
    <mergeCell ref="AG85:AH85"/>
    <mergeCell ref="AI78:AJ78"/>
    <mergeCell ref="AE82:AF82"/>
    <mergeCell ref="AE81:AF81"/>
    <mergeCell ref="AI79:AJ79"/>
    <mergeCell ref="AI81:AJ81"/>
    <mergeCell ref="AI84:AJ84"/>
    <mergeCell ref="AG83:AH83"/>
    <mergeCell ref="AI68:AJ68"/>
    <mergeCell ref="AK73:AL73"/>
    <mergeCell ref="AI71:AJ71"/>
    <mergeCell ref="AI73:AJ73"/>
    <mergeCell ref="AK71:AL71"/>
    <mergeCell ref="AI69:AJ69"/>
    <mergeCell ref="AK72:AL72"/>
    <mergeCell ref="AK82:AL82"/>
    <mergeCell ref="AK81:AL81"/>
    <mergeCell ref="AK80:AL80"/>
    <mergeCell ref="AI80:AJ80"/>
    <mergeCell ref="AE83:AF83"/>
    <mergeCell ref="U82:V82"/>
    <mergeCell ref="AA77:AB77"/>
    <mergeCell ref="AA75:AB75"/>
    <mergeCell ref="AA81:AB81"/>
    <mergeCell ref="AC81:AD81"/>
    <mergeCell ref="AC80:AD80"/>
    <mergeCell ref="Y82:Z82"/>
    <mergeCell ref="AE75:AF75"/>
    <mergeCell ref="AE77:AF77"/>
    <mergeCell ref="AM83:AN83"/>
    <mergeCell ref="AK83:AL83"/>
    <mergeCell ref="AM82:AN82"/>
    <mergeCell ref="AE93:AF93"/>
    <mergeCell ref="AE92:AF92"/>
    <mergeCell ref="AI91:AJ91"/>
    <mergeCell ref="AG92:AH92"/>
    <mergeCell ref="AG90:AH90"/>
    <mergeCell ref="AK91:AL91"/>
    <mergeCell ref="AG87:AH87"/>
    <mergeCell ref="U79:V79"/>
    <mergeCell ref="AI83:AJ83"/>
    <mergeCell ref="AC84:AD84"/>
    <mergeCell ref="AI92:AJ92"/>
    <mergeCell ref="AE90:AF90"/>
    <mergeCell ref="U80:V80"/>
    <mergeCell ref="U81:V81"/>
    <mergeCell ref="AA92:AB92"/>
    <mergeCell ref="AI90:AJ90"/>
    <mergeCell ref="Y84:Z84"/>
    <mergeCell ref="BC90:BD90"/>
    <mergeCell ref="AM85:AN85"/>
    <mergeCell ref="AU85:AV85"/>
    <mergeCell ref="AS90:AT90"/>
    <mergeCell ref="AW85:AX85"/>
    <mergeCell ref="AY85:AZ85"/>
    <mergeCell ref="AY87:AZ87"/>
    <mergeCell ref="AU87:AV87"/>
    <mergeCell ref="AO87:AP87"/>
    <mergeCell ref="AO91:AP91"/>
    <mergeCell ref="D84:F84"/>
    <mergeCell ref="D90:F90"/>
    <mergeCell ref="D91:F91"/>
    <mergeCell ref="G85:T85"/>
    <mergeCell ref="D85:F85"/>
    <mergeCell ref="D87:T87"/>
    <mergeCell ref="G84:T84"/>
    <mergeCell ref="D86:T86"/>
    <mergeCell ref="AC85:AD85"/>
    <mergeCell ref="G90:T90"/>
    <mergeCell ref="BH22:BL22"/>
    <mergeCell ref="BE67:BF67"/>
    <mergeCell ref="BE66:BF66"/>
    <mergeCell ref="AY66:AZ66"/>
    <mergeCell ref="BE49:BF49"/>
    <mergeCell ref="AY36:AZ36"/>
    <mergeCell ref="BC36:BD36"/>
    <mergeCell ref="BA54:BB54"/>
    <mergeCell ref="BE55:BF55"/>
    <mergeCell ref="BC67:BD67"/>
    <mergeCell ref="AU52:AV52"/>
    <mergeCell ref="AG52:AH52"/>
    <mergeCell ref="AQ49:AR49"/>
    <mergeCell ref="AS49:AT49"/>
    <mergeCell ref="AM49:AN49"/>
    <mergeCell ref="AO49:AP49"/>
    <mergeCell ref="AG49:AH49"/>
    <mergeCell ref="AK49:AL49"/>
    <mergeCell ref="AI52:AJ52"/>
    <mergeCell ref="AW43:AX43"/>
    <mergeCell ref="D43:F43"/>
    <mergeCell ref="G43:T43"/>
    <mergeCell ref="Y42:Z42"/>
    <mergeCell ref="AA42:AB42"/>
    <mergeCell ref="W43:X43"/>
    <mergeCell ref="U43:V43"/>
    <mergeCell ref="AM43:AN43"/>
    <mergeCell ref="AU43:AV43"/>
    <mergeCell ref="AS43:AT43"/>
    <mergeCell ref="AU53:AV53"/>
    <mergeCell ref="AU54:AV54"/>
    <mergeCell ref="AU73:AV73"/>
    <mergeCell ref="D47:F47"/>
    <mergeCell ref="G47:T47"/>
    <mergeCell ref="U47:V47"/>
    <mergeCell ref="AK67:AL67"/>
    <mergeCell ref="AG67:AH67"/>
    <mergeCell ref="AI67:AJ67"/>
    <mergeCell ref="AK69:AL69"/>
    <mergeCell ref="AS66:AT66"/>
    <mergeCell ref="AS64:AT64"/>
    <mergeCell ref="AU64:AV64"/>
    <mergeCell ref="Y81:Z81"/>
    <mergeCell ref="Y75:Z75"/>
    <mergeCell ref="Y79:Z79"/>
    <mergeCell ref="AM80:AN80"/>
    <mergeCell ref="AM75:AN75"/>
    <mergeCell ref="AK79:AL79"/>
    <mergeCell ref="AG75:AH75"/>
    <mergeCell ref="U85:V85"/>
    <mergeCell ref="W75:X75"/>
    <mergeCell ref="W84:X84"/>
    <mergeCell ref="W78:X78"/>
    <mergeCell ref="W80:X80"/>
    <mergeCell ref="W81:X81"/>
    <mergeCell ref="U83:V83"/>
    <mergeCell ref="U84:V84"/>
    <mergeCell ref="W83:X83"/>
    <mergeCell ref="W85:X85"/>
    <mergeCell ref="U73:V73"/>
    <mergeCell ref="U71:V71"/>
    <mergeCell ref="U69:V69"/>
    <mergeCell ref="AM73:AN73"/>
    <mergeCell ref="Y69:Z69"/>
    <mergeCell ref="AA71:AB71"/>
    <mergeCell ref="AC71:AD71"/>
    <mergeCell ref="AG73:AH73"/>
    <mergeCell ref="AG69:AH69"/>
    <mergeCell ref="AA72:AB72"/>
    <mergeCell ref="U68:V68"/>
    <mergeCell ref="AE71:AF71"/>
    <mergeCell ref="AO53:AP53"/>
    <mergeCell ref="AQ53:AR53"/>
    <mergeCell ref="AC65:AD65"/>
    <mergeCell ref="AI62:AJ62"/>
    <mergeCell ref="AI65:AJ65"/>
    <mergeCell ref="AK53:AL53"/>
    <mergeCell ref="AO63:AP63"/>
    <mergeCell ref="AQ60:AR60"/>
    <mergeCell ref="AS52:AT52"/>
    <mergeCell ref="AO52:AP52"/>
    <mergeCell ref="AM52:AN52"/>
    <mergeCell ref="BE54:BF54"/>
    <mergeCell ref="AM54:AN54"/>
    <mergeCell ref="AO54:AP54"/>
    <mergeCell ref="AQ54:AR54"/>
    <mergeCell ref="AS54:AT54"/>
    <mergeCell ref="AY54:AZ54"/>
    <mergeCell ref="BC54:BD54"/>
    <mergeCell ref="AW54:AX54"/>
    <mergeCell ref="AY53:AZ53"/>
    <mergeCell ref="AW53:AX53"/>
    <mergeCell ref="AY61:AZ61"/>
    <mergeCell ref="AY57:AZ57"/>
    <mergeCell ref="AW59:AX59"/>
    <mergeCell ref="AW60:AX60"/>
    <mergeCell ref="AY60:AZ60"/>
    <mergeCell ref="BE68:BF68"/>
    <mergeCell ref="BC66:BD66"/>
    <mergeCell ref="AW67:AX67"/>
    <mergeCell ref="BC68:BD68"/>
    <mergeCell ref="BA68:BB68"/>
    <mergeCell ref="AY67:AZ67"/>
    <mergeCell ref="BA67:BB67"/>
    <mergeCell ref="BA66:BB66"/>
    <mergeCell ref="AW68:AX68"/>
    <mergeCell ref="AW66:AX66"/>
    <mergeCell ref="G79:T79"/>
    <mergeCell ref="G81:T81"/>
    <mergeCell ref="G82:T82"/>
    <mergeCell ref="G83:T83"/>
    <mergeCell ref="G80:T80"/>
    <mergeCell ref="D83:F83"/>
    <mergeCell ref="D80:F80"/>
    <mergeCell ref="D79:F79"/>
    <mergeCell ref="D81:F81"/>
    <mergeCell ref="D82:F82"/>
    <mergeCell ref="W73:X73"/>
    <mergeCell ref="W77:X77"/>
    <mergeCell ref="W82:X82"/>
    <mergeCell ref="W79:X79"/>
    <mergeCell ref="D76:BF76"/>
    <mergeCell ref="AG79:AH79"/>
    <mergeCell ref="AW79:AX79"/>
    <mergeCell ref="AU79:AV79"/>
    <mergeCell ref="AW81:AX81"/>
    <mergeCell ref="AU77:AV77"/>
    <mergeCell ref="AA84:AB84"/>
    <mergeCell ref="Y91:Z91"/>
    <mergeCell ref="Y92:Z92"/>
    <mergeCell ref="AK84:AL84"/>
    <mergeCell ref="AG91:AH91"/>
    <mergeCell ref="AA91:AB91"/>
    <mergeCell ref="AA86:AB86"/>
    <mergeCell ref="AE91:AF91"/>
    <mergeCell ref="AA90:AB90"/>
    <mergeCell ref="AE87:AF87"/>
    <mergeCell ref="AS111:AT111"/>
    <mergeCell ref="AO98:AP98"/>
    <mergeCell ref="AQ98:AR98"/>
    <mergeCell ref="AQ111:AR111"/>
    <mergeCell ref="AO103:AP103"/>
    <mergeCell ref="AO110:AP110"/>
    <mergeCell ref="AQ110:AR110"/>
    <mergeCell ref="AO111:AP111"/>
    <mergeCell ref="AQ103:AR103"/>
    <mergeCell ref="AQ106:AR106"/>
    <mergeCell ref="AO97:AP97"/>
    <mergeCell ref="AK101:AL101"/>
    <mergeCell ref="AM101:AN101"/>
    <mergeCell ref="AM102:AN102"/>
    <mergeCell ref="AM100:AN100"/>
    <mergeCell ref="AM98:AN98"/>
    <mergeCell ref="AK97:AL97"/>
    <mergeCell ref="AM97:AN97"/>
    <mergeCell ref="AO84:AP84"/>
    <mergeCell ref="AO90:AP90"/>
    <mergeCell ref="AM84:AN84"/>
    <mergeCell ref="AM87:AN87"/>
    <mergeCell ref="D89:BF89"/>
    <mergeCell ref="AE86:AF86"/>
    <mergeCell ref="AG86:AH86"/>
    <mergeCell ref="AQ90:AR90"/>
    <mergeCell ref="AQ87:AR87"/>
    <mergeCell ref="AU90:AV90"/>
    <mergeCell ref="AQ82:AR82"/>
    <mergeCell ref="AQ83:AR83"/>
    <mergeCell ref="AQ84:AR84"/>
    <mergeCell ref="AQ86:AR86"/>
    <mergeCell ref="AQ85:AR85"/>
    <mergeCell ref="AW73:AX73"/>
    <mergeCell ref="AW77:AX77"/>
    <mergeCell ref="AW78:AX78"/>
    <mergeCell ref="AW84:AX84"/>
    <mergeCell ref="AW82:AX82"/>
    <mergeCell ref="AY78:AZ78"/>
    <mergeCell ref="AY80:AZ80"/>
    <mergeCell ref="AY81:AZ81"/>
    <mergeCell ref="AY82:AZ82"/>
    <mergeCell ref="AY83:AZ83"/>
    <mergeCell ref="AY84:AZ84"/>
    <mergeCell ref="AW80:AX80"/>
    <mergeCell ref="AY79:AZ79"/>
    <mergeCell ref="BA94:BB94"/>
    <mergeCell ref="AY94:AZ94"/>
    <mergeCell ref="AY90:AZ90"/>
    <mergeCell ref="AY86:AZ86"/>
    <mergeCell ref="BA86:BB86"/>
    <mergeCell ref="BA77:BB77"/>
    <mergeCell ref="BA78:BB78"/>
    <mergeCell ref="BA87:BB87"/>
    <mergeCell ref="BA84:BB84"/>
    <mergeCell ref="BA80:BB80"/>
    <mergeCell ref="BA79:BB79"/>
    <mergeCell ref="BA81:BB81"/>
    <mergeCell ref="BA83:BB83"/>
    <mergeCell ref="BA82:BB82"/>
    <mergeCell ref="BC73:BD73"/>
    <mergeCell ref="BC77:BD77"/>
    <mergeCell ref="BC78:BD78"/>
    <mergeCell ref="BC80:BD80"/>
    <mergeCell ref="BC74:BD74"/>
    <mergeCell ref="BC75:BD75"/>
    <mergeCell ref="BA73:BB73"/>
    <mergeCell ref="BA74:BB74"/>
    <mergeCell ref="BA93:BB93"/>
    <mergeCell ref="BC79:BD79"/>
    <mergeCell ref="BC91:BD91"/>
    <mergeCell ref="BC92:BD92"/>
    <mergeCell ref="BC81:BD81"/>
    <mergeCell ref="BC82:BD82"/>
    <mergeCell ref="BC83:BD83"/>
    <mergeCell ref="BC84:BD84"/>
    <mergeCell ref="BE73:BF73"/>
    <mergeCell ref="D93:F93"/>
    <mergeCell ref="W93:X93"/>
    <mergeCell ref="AG93:AH93"/>
    <mergeCell ref="AW93:AX93"/>
    <mergeCell ref="AY93:AZ93"/>
    <mergeCell ref="BE77:BF77"/>
    <mergeCell ref="BE78:BF78"/>
    <mergeCell ref="BE80:BF80"/>
    <mergeCell ref="BE79:BF79"/>
    <mergeCell ref="D99:F99"/>
    <mergeCell ref="G99:T99"/>
    <mergeCell ref="BE81:BF81"/>
    <mergeCell ref="BE82:BF82"/>
    <mergeCell ref="BE83:BF83"/>
    <mergeCell ref="BE84:BF84"/>
    <mergeCell ref="BA95:BB95"/>
    <mergeCell ref="BA85:BB85"/>
    <mergeCell ref="BA90:BB90"/>
    <mergeCell ref="BA91:BB91"/>
    <mergeCell ref="W124:X124"/>
    <mergeCell ref="Y124:Z124"/>
    <mergeCell ref="AC124:AD124"/>
    <mergeCell ref="AA124:AB124"/>
    <mergeCell ref="AW95:AX95"/>
    <mergeCell ref="AW92:AX92"/>
    <mergeCell ref="AU91:AV91"/>
    <mergeCell ref="AU92:AV92"/>
    <mergeCell ref="AW94:AX94"/>
    <mergeCell ref="BE92:BF92"/>
    <mergeCell ref="BA92:BB92"/>
    <mergeCell ref="AY91:AZ91"/>
    <mergeCell ref="AY92:AZ92"/>
    <mergeCell ref="BE91:BF91"/>
    <mergeCell ref="Y116:Z116"/>
    <mergeCell ref="AI116:AJ116"/>
    <mergeCell ref="Y120:Z120"/>
    <mergeCell ref="AA120:AB120"/>
    <mergeCell ref="AC120:AD120"/>
    <mergeCell ref="Y117:Z117"/>
    <mergeCell ref="AA117:AB117"/>
    <mergeCell ref="AC117:AD117"/>
    <mergeCell ref="AG116:AH116"/>
    <mergeCell ref="AG120:AH120"/>
    <mergeCell ref="D120:F120"/>
    <mergeCell ref="G120:T120"/>
    <mergeCell ref="U120:V120"/>
    <mergeCell ref="W120:X120"/>
    <mergeCell ref="AE120:AF120"/>
    <mergeCell ref="AI120:AJ120"/>
    <mergeCell ref="AI119:AJ119"/>
    <mergeCell ref="AK119:AL119"/>
    <mergeCell ref="AG119:AH119"/>
    <mergeCell ref="AE119:AF119"/>
    <mergeCell ref="D121:F121"/>
    <mergeCell ref="G121:T121"/>
    <mergeCell ref="U121:V121"/>
    <mergeCell ref="W121:X121"/>
    <mergeCell ref="Y121:Z121"/>
    <mergeCell ref="AA121:AB121"/>
    <mergeCell ref="AI121:AJ121"/>
    <mergeCell ref="AE121:AF121"/>
    <mergeCell ref="AC121:AD121"/>
    <mergeCell ref="AO121:AP121"/>
    <mergeCell ref="AG121:AH121"/>
    <mergeCell ref="S6:AB6"/>
    <mergeCell ref="AC113:AD113"/>
    <mergeCell ref="AE113:AF113"/>
    <mergeCell ref="Y113:Z113"/>
    <mergeCell ref="AA113:AB113"/>
    <mergeCell ref="U99:V99"/>
    <mergeCell ref="W99:X99"/>
    <mergeCell ref="AC99:AD99"/>
    <mergeCell ref="Y105:Z105"/>
    <mergeCell ref="D113:F113"/>
    <mergeCell ref="G113:T113"/>
    <mergeCell ref="U113:V113"/>
    <mergeCell ref="W113:X113"/>
    <mergeCell ref="D105:F105"/>
    <mergeCell ref="G105:T105"/>
    <mergeCell ref="U105:V105"/>
    <mergeCell ref="W105:X105"/>
    <mergeCell ref="D109:F109"/>
    <mergeCell ref="AQ113:AR113"/>
    <mergeCell ref="AS113:AT113"/>
    <mergeCell ref="AU113:AV113"/>
    <mergeCell ref="AG113:AH113"/>
    <mergeCell ref="AI113:AJ113"/>
    <mergeCell ref="AK113:AL113"/>
    <mergeCell ref="AM113:AN113"/>
    <mergeCell ref="BA113:BB113"/>
    <mergeCell ref="BC113:BD113"/>
    <mergeCell ref="BE113:BF113"/>
    <mergeCell ref="D114:F114"/>
    <mergeCell ref="G114:T114"/>
    <mergeCell ref="W114:X114"/>
    <mergeCell ref="Y114:Z114"/>
    <mergeCell ref="AA114:AB114"/>
    <mergeCell ref="AC114:AD114"/>
    <mergeCell ref="AO113:AP113"/>
    <mergeCell ref="U114:V114"/>
    <mergeCell ref="BA114:BB114"/>
    <mergeCell ref="BC114:BD114"/>
    <mergeCell ref="BE114:BF114"/>
    <mergeCell ref="AM114:AN114"/>
    <mergeCell ref="AO114:AP114"/>
    <mergeCell ref="AQ114:AR114"/>
    <mergeCell ref="AS114:AT114"/>
    <mergeCell ref="AY114:AZ114"/>
    <mergeCell ref="AE114:AF114"/>
    <mergeCell ref="AA116:AB116"/>
    <mergeCell ref="AC116:AD116"/>
    <mergeCell ref="AE116:AF116"/>
    <mergeCell ref="AA115:AB115"/>
    <mergeCell ref="AC115:AD115"/>
    <mergeCell ref="W116:X116"/>
    <mergeCell ref="U116:V116"/>
    <mergeCell ref="D116:F116"/>
    <mergeCell ref="G116:T116"/>
    <mergeCell ref="AO115:AP115"/>
    <mergeCell ref="D115:F115"/>
    <mergeCell ref="G115:T115"/>
    <mergeCell ref="Y115:Z115"/>
    <mergeCell ref="W115:X115"/>
    <mergeCell ref="U115:V115"/>
    <mergeCell ref="AE115:AF115"/>
    <mergeCell ref="AG115:AH115"/>
    <mergeCell ref="BE115:BF115"/>
    <mergeCell ref="AQ115:AR115"/>
    <mergeCell ref="AS115:AT115"/>
    <mergeCell ref="AU115:AV115"/>
    <mergeCell ref="AW115:AX115"/>
    <mergeCell ref="AY115:AZ115"/>
    <mergeCell ref="BA115:BB115"/>
    <mergeCell ref="BC115:BD115"/>
    <mergeCell ref="BE116:BF116"/>
    <mergeCell ref="D117:F117"/>
    <mergeCell ref="G117:T117"/>
    <mergeCell ref="U117:V117"/>
    <mergeCell ref="W117:X117"/>
    <mergeCell ref="AE117:AF117"/>
    <mergeCell ref="AG117:AH117"/>
    <mergeCell ref="AI117:AJ117"/>
    <mergeCell ref="AQ116:AR116"/>
    <mergeCell ref="AM116:AN116"/>
    <mergeCell ref="AS116:AT116"/>
    <mergeCell ref="AO117:AP117"/>
    <mergeCell ref="AQ117:AR117"/>
    <mergeCell ref="BA116:BB116"/>
    <mergeCell ref="AU117:AV117"/>
    <mergeCell ref="AW117:AX117"/>
    <mergeCell ref="AS117:AT117"/>
    <mergeCell ref="AY117:AZ117"/>
    <mergeCell ref="BA117:BB117"/>
    <mergeCell ref="AO116:AP116"/>
    <mergeCell ref="BC116:BD116"/>
    <mergeCell ref="AU116:AV116"/>
    <mergeCell ref="AY116:AZ116"/>
    <mergeCell ref="AW116:AX116"/>
    <mergeCell ref="BC117:BD117"/>
    <mergeCell ref="BE117:BF117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D118:F118"/>
    <mergeCell ref="G118:T118"/>
    <mergeCell ref="U118:V118"/>
    <mergeCell ref="W118:X118"/>
    <mergeCell ref="Y118:Z118"/>
    <mergeCell ref="AS118:AT118"/>
    <mergeCell ref="AU118:AV118"/>
    <mergeCell ref="BE118:BF118"/>
    <mergeCell ref="AW118:AX118"/>
    <mergeCell ref="AY118:AZ118"/>
    <mergeCell ref="BA118:BB118"/>
    <mergeCell ref="BC118:BD118"/>
    <mergeCell ref="AG114:AH114"/>
    <mergeCell ref="AI114:AJ114"/>
    <mergeCell ref="AK114:AL114"/>
    <mergeCell ref="AK116:AL116"/>
    <mergeCell ref="AI115:AJ115"/>
    <mergeCell ref="AK115:AL115"/>
    <mergeCell ref="AV7:BC7"/>
    <mergeCell ref="BC47:BD47"/>
    <mergeCell ref="BE47:BF47"/>
    <mergeCell ref="AO47:AP47"/>
    <mergeCell ref="AQ47:AR47"/>
    <mergeCell ref="AS47:AT47"/>
    <mergeCell ref="AU47:AV47"/>
    <mergeCell ref="BE39:BF39"/>
    <mergeCell ref="BA39:BB39"/>
    <mergeCell ref="BC39:BD39"/>
    <mergeCell ref="BE105:BF105"/>
    <mergeCell ref="D106:F106"/>
    <mergeCell ref="G106:T106"/>
    <mergeCell ref="U106:V106"/>
    <mergeCell ref="W106:X106"/>
    <mergeCell ref="Y106:Z106"/>
    <mergeCell ref="AA106:AB106"/>
    <mergeCell ref="AC106:AD106"/>
    <mergeCell ref="AQ105:AR105"/>
    <mergeCell ref="AS105:AT105"/>
    <mergeCell ref="BA105:BB105"/>
    <mergeCell ref="BC105:BD105"/>
    <mergeCell ref="AU105:AV105"/>
    <mergeCell ref="AW105:AX105"/>
    <mergeCell ref="BA106:BB106"/>
    <mergeCell ref="BC106:BD106"/>
    <mergeCell ref="BE106:BF106"/>
    <mergeCell ref="D107:F107"/>
    <mergeCell ref="G107:T107"/>
    <mergeCell ref="U107:V107"/>
    <mergeCell ref="W107:X107"/>
    <mergeCell ref="Y107:Z107"/>
    <mergeCell ref="AA107:AB107"/>
    <mergeCell ref="AC107:AD107"/>
    <mergeCell ref="AU107:AV107"/>
    <mergeCell ref="BA107:BB107"/>
    <mergeCell ref="BC107:BD107"/>
    <mergeCell ref="AI107:AJ107"/>
    <mergeCell ref="AK107:AL107"/>
    <mergeCell ref="AM107:AN107"/>
    <mergeCell ref="AQ107:AR107"/>
    <mergeCell ref="AW107:AX107"/>
    <mergeCell ref="AY107:AZ107"/>
    <mergeCell ref="BE107:BF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U108:AV108"/>
    <mergeCell ref="AO108:AP108"/>
    <mergeCell ref="AY108:AZ108"/>
    <mergeCell ref="AI108:AJ108"/>
    <mergeCell ref="AK108:AL108"/>
    <mergeCell ref="AM108:AN108"/>
    <mergeCell ref="AQ108:AR108"/>
    <mergeCell ref="AW108:AX108"/>
    <mergeCell ref="BA108:BB108"/>
    <mergeCell ref="BC108:BD108"/>
    <mergeCell ref="BE108:BF108"/>
    <mergeCell ref="G109:T109"/>
    <mergeCell ref="U109:V109"/>
    <mergeCell ref="W109:X109"/>
    <mergeCell ref="Y109:Z109"/>
    <mergeCell ref="AA109:AB109"/>
    <mergeCell ref="AC109:AD109"/>
    <mergeCell ref="AE109:AF109"/>
    <mergeCell ref="AU109:AV109"/>
    <mergeCell ref="AW109:AX109"/>
    <mergeCell ref="AI109:AJ109"/>
    <mergeCell ref="AK109:AL109"/>
    <mergeCell ref="AM109:AN109"/>
    <mergeCell ref="AO109:AP109"/>
    <mergeCell ref="BA109:BB109"/>
    <mergeCell ref="BC109:BD109"/>
    <mergeCell ref="BE109:BF109"/>
    <mergeCell ref="D119:F119"/>
    <mergeCell ref="G119:T119"/>
    <mergeCell ref="U119:V119"/>
    <mergeCell ref="W119:X119"/>
    <mergeCell ref="Y119:Z119"/>
    <mergeCell ref="AA119:AB119"/>
    <mergeCell ref="AC119:AD119"/>
    <mergeCell ref="AU119:AV119"/>
    <mergeCell ref="BE119:BF119"/>
    <mergeCell ref="AW119:AX119"/>
    <mergeCell ref="AY119:AZ119"/>
    <mergeCell ref="BA119:BB119"/>
    <mergeCell ref="BC119:BD119"/>
    <mergeCell ref="G22:I22"/>
    <mergeCell ref="T22:W22"/>
    <mergeCell ref="AQ119:AR119"/>
    <mergeCell ref="AS119:AT119"/>
    <mergeCell ref="AQ109:AR109"/>
    <mergeCell ref="AS109:AT109"/>
    <mergeCell ref="AS108:AT108"/>
    <mergeCell ref="AS107:AT107"/>
    <mergeCell ref="AI106:AJ106"/>
    <mergeCell ref="AK106:AL106"/>
  </mergeCells>
  <printOptions/>
  <pageMargins left="0.6692913385826772" right="0" top="0" bottom="0" header="0" footer="0"/>
  <pageSetup fitToHeight="3" fitToWidth="2" horizontalDpi="600" verticalDpi="600" orientation="landscape" paperSize="9" scale="50" r:id="rId2"/>
  <ignoredErrors>
    <ignoredError sqref="AE52 AG84 BC75 AM87 AS86:AS87 AQ86:AQ87 AS57 AM57" formula="1"/>
    <ignoredError sqref="AC27 AF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NATA</cp:lastModifiedBy>
  <cp:lastPrinted>2017-05-09T16:17:22Z</cp:lastPrinted>
  <dcterms:created xsi:type="dcterms:W3CDTF">2002-01-25T08:51:42Z</dcterms:created>
  <dcterms:modified xsi:type="dcterms:W3CDTF">2017-07-26T16:35:32Z</dcterms:modified>
  <cp:category/>
  <cp:version/>
  <cp:contentType/>
  <cp:contentStatus/>
</cp:coreProperties>
</file>